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AF66958E-DF02-4FDF-8871-77D64AC41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7" r:id="rId4"/>
  </sheets>
  <definedNames>
    <definedName name="_xlnm.Print_Area" localSheetId="2">' Račun financiranja'!$A$1:$G$33</definedName>
    <definedName name="_xlnm.Print_Area" localSheetId="1">' Račun prihoda i rashoda'!$A$1:$G$110</definedName>
    <definedName name="_xlnm.Print_Area" localSheetId="0">' Sažetak'!$A$3:$J$43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7" l="1"/>
  <c r="I44" i="7"/>
  <c r="H62" i="7"/>
  <c r="H45" i="7" s="1"/>
  <c r="I62" i="7"/>
  <c r="I45" i="7" s="1"/>
  <c r="G45" i="7"/>
  <c r="H75" i="7"/>
  <c r="I75" i="7"/>
  <c r="G75" i="7"/>
  <c r="H76" i="7"/>
  <c r="I76" i="7"/>
  <c r="G76" i="7"/>
  <c r="G79" i="7"/>
  <c r="H63" i="7"/>
  <c r="I63" i="7"/>
  <c r="G63" i="7"/>
  <c r="H59" i="7"/>
  <c r="H58" i="7" s="1"/>
  <c r="I59" i="7"/>
  <c r="I58" i="7" s="1"/>
  <c r="G59" i="7"/>
  <c r="G58" i="7" s="1"/>
  <c r="G55" i="7"/>
  <c r="H53" i="7"/>
  <c r="I53" i="7"/>
  <c r="G53" i="7"/>
  <c r="I55" i="7"/>
  <c r="H55" i="7"/>
  <c r="F55" i="7"/>
  <c r="E55" i="7"/>
  <c r="F53" i="7"/>
  <c r="H9" i="7"/>
  <c r="I9" i="7"/>
  <c r="G9" i="7"/>
  <c r="G13" i="7"/>
  <c r="H13" i="7"/>
  <c r="I13" i="7"/>
  <c r="H49" i="7"/>
  <c r="H46" i="7" s="1"/>
  <c r="I49" i="7"/>
  <c r="I46" i="7" s="1"/>
  <c r="G49" i="7"/>
  <c r="G46" i="7" s="1"/>
  <c r="H20" i="7"/>
  <c r="I20" i="7"/>
  <c r="G20" i="7"/>
  <c r="F108" i="7"/>
  <c r="F107" i="7" s="1"/>
  <c r="F105" i="7"/>
  <c r="F103" i="7"/>
  <c r="F99" i="7"/>
  <c r="F76" i="7"/>
  <c r="F79" i="7"/>
  <c r="F63" i="7"/>
  <c r="F62" i="7" s="1"/>
  <c r="F59" i="7"/>
  <c r="F58" i="7" s="1"/>
  <c r="F49" i="7"/>
  <c r="F33" i="7"/>
  <c r="F32" i="7" s="1"/>
  <c r="F31" i="7" s="1"/>
  <c r="F20" i="7"/>
  <c r="F9" i="7"/>
  <c r="F13" i="7"/>
  <c r="E49" i="7"/>
  <c r="E41" i="7"/>
  <c r="E37" i="7" s="1"/>
  <c r="E36" i="7" s="1"/>
  <c r="E25" i="7"/>
  <c r="E28" i="7"/>
  <c r="F25" i="7"/>
  <c r="F23" i="7" s="1"/>
  <c r="G25" i="7"/>
  <c r="G23" i="7" s="1"/>
  <c r="H25" i="7"/>
  <c r="H23" i="7" s="1"/>
  <c r="I25" i="7"/>
  <c r="I28" i="7"/>
  <c r="E9" i="7"/>
  <c r="E13" i="7"/>
  <c r="G8" i="7" l="1"/>
  <c r="G7" i="7" s="1"/>
  <c r="F52" i="7"/>
  <c r="I52" i="7"/>
  <c r="H52" i="7"/>
  <c r="G52" i="7"/>
  <c r="I8" i="7"/>
  <c r="I7" i="7" s="1"/>
  <c r="F102" i="7"/>
  <c r="H8" i="7"/>
  <c r="H7" i="7" s="1"/>
  <c r="F75" i="7"/>
  <c r="F8" i="7"/>
  <c r="F7" i="7" s="1"/>
  <c r="E24" i="7"/>
  <c r="E23" i="7" s="1"/>
  <c r="I23" i="7"/>
  <c r="E8" i="7"/>
  <c r="E7" i="7" s="1"/>
  <c r="I96" i="7"/>
  <c r="I95" i="7" s="1"/>
  <c r="H96" i="7"/>
  <c r="H95" i="7" s="1"/>
  <c r="G96" i="7"/>
  <c r="G95" i="7" s="1"/>
  <c r="F96" i="7"/>
  <c r="F95" i="7" s="1"/>
  <c r="E88" i="7"/>
  <c r="F87" i="7"/>
  <c r="I86" i="7"/>
  <c r="H86" i="7"/>
  <c r="F86" i="7"/>
  <c r="E83" i="7"/>
  <c r="F82" i="7"/>
  <c r="E72" i="7"/>
  <c r="E63" i="7"/>
  <c r="F47" i="7"/>
  <c r="E45" i="7"/>
  <c r="E44" i="7" s="1"/>
  <c r="I41" i="7"/>
  <c r="H41" i="7"/>
  <c r="G41" i="7"/>
  <c r="F41" i="7"/>
  <c r="F37" i="7" s="1"/>
  <c r="F36" i="7" s="1"/>
  <c r="F30" i="7" s="1"/>
  <c r="I33" i="7"/>
  <c r="I32" i="7" s="1"/>
  <c r="I31" i="7" s="1"/>
  <c r="I30" i="7" s="1"/>
  <c r="H33" i="7"/>
  <c r="H32" i="7" s="1"/>
  <c r="H31" i="7" s="1"/>
  <c r="H30" i="7" s="1"/>
  <c r="G33" i="7"/>
  <c r="G32" i="7" s="1"/>
  <c r="G31" i="7" s="1"/>
  <c r="G30" i="7" s="1"/>
  <c r="E33" i="7"/>
  <c r="E20" i="7"/>
  <c r="I17" i="7"/>
  <c r="I16" i="7" s="1"/>
  <c r="I15" i="7" s="1"/>
  <c r="H17" i="7"/>
  <c r="H16" i="7" s="1"/>
  <c r="H15" i="7" s="1"/>
  <c r="G17" i="7"/>
  <c r="G16" i="7" s="1"/>
  <c r="G15" i="7" s="1"/>
  <c r="F17" i="7"/>
  <c r="F16" i="7" s="1"/>
  <c r="F15" i="7" s="1"/>
  <c r="E15" i="7"/>
  <c r="D108" i="4"/>
  <c r="D55" i="4"/>
  <c r="D90" i="4"/>
  <c r="D94" i="4"/>
  <c r="D91" i="4"/>
  <c r="D85" i="4"/>
  <c r="D80" i="4"/>
  <c r="D74" i="4"/>
  <c r="D73" i="4" s="1"/>
  <c r="D70" i="4"/>
  <c r="D69" i="4" s="1"/>
  <c r="D64" i="4"/>
  <c r="D57" i="4"/>
  <c r="D56" i="4" s="1"/>
  <c r="D49" i="4"/>
  <c r="C49" i="4"/>
  <c r="D44" i="4"/>
  <c r="D46" i="4"/>
  <c r="D42" i="4"/>
  <c r="D39" i="4"/>
  <c r="D30" i="4"/>
  <c r="D27" i="4"/>
  <c r="D21" i="4"/>
  <c r="D9" i="4"/>
  <c r="D8" i="4" s="1"/>
  <c r="C85" i="4"/>
  <c r="C80" i="4"/>
  <c r="C74" i="4"/>
  <c r="C73" i="4" s="1"/>
  <c r="C70" i="4"/>
  <c r="C69" i="4" s="1"/>
  <c r="C64" i="4"/>
  <c r="C108" i="4"/>
  <c r="C44" i="4"/>
  <c r="C46" i="4"/>
  <c r="C42" i="4"/>
  <c r="C39" i="4"/>
  <c r="C30" i="4"/>
  <c r="C27" i="4"/>
  <c r="C21" i="4"/>
  <c r="C9" i="4"/>
  <c r="C8" i="4" s="1"/>
  <c r="H6" i="7" l="1"/>
  <c r="G6" i="7"/>
  <c r="F6" i="7"/>
  <c r="G62" i="7"/>
  <c r="F46" i="7"/>
  <c r="E32" i="7"/>
  <c r="E31" i="7"/>
  <c r="E30" i="7" s="1"/>
  <c r="E6" i="7"/>
  <c r="I6" i="7"/>
  <c r="D38" i="4"/>
  <c r="D79" i="4"/>
  <c r="C79" i="4"/>
  <c r="D20" i="4"/>
  <c r="C20" i="4"/>
  <c r="C38" i="4"/>
  <c r="F45" i="7" l="1"/>
  <c r="F44" i="7" s="1"/>
  <c r="G44" i="7"/>
  <c r="F108" i="4"/>
  <c r="G108" i="4"/>
  <c r="E108" i="4"/>
  <c r="F85" i="4" l="1"/>
  <c r="G85" i="4"/>
  <c r="E85" i="4"/>
  <c r="F80" i="4"/>
  <c r="G80" i="4"/>
  <c r="E80" i="4"/>
  <c r="F74" i="4"/>
  <c r="F73" i="4" s="1"/>
  <c r="G74" i="4"/>
  <c r="G73" i="4" s="1"/>
  <c r="E74" i="4"/>
  <c r="E73" i="4" s="1"/>
  <c r="F70" i="4"/>
  <c r="F69" i="4" s="1"/>
  <c r="G70" i="4"/>
  <c r="G69" i="4" s="1"/>
  <c r="E70" i="4"/>
  <c r="E69" i="4" s="1"/>
  <c r="F64" i="4"/>
  <c r="G64" i="4"/>
  <c r="E64" i="4"/>
  <c r="F57" i="4"/>
  <c r="G57" i="4"/>
  <c r="E57" i="4"/>
  <c r="C57" i="4"/>
  <c r="F46" i="4"/>
  <c r="G46" i="4"/>
  <c r="F44" i="4"/>
  <c r="G44" i="4"/>
  <c r="F42" i="4"/>
  <c r="G42" i="4"/>
  <c r="F39" i="4"/>
  <c r="G39" i="4"/>
  <c r="E39" i="4"/>
  <c r="E46" i="4"/>
  <c r="E44" i="4"/>
  <c r="E42" i="4"/>
  <c r="G30" i="4"/>
  <c r="G27" i="4"/>
  <c r="G21" i="4"/>
  <c r="F21" i="4"/>
  <c r="F30" i="4"/>
  <c r="F27" i="4"/>
  <c r="E30" i="4"/>
  <c r="E27" i="4"/>
  <c r="E21" i="4"/>
  <c r="G9" i="4"/>
  <c r="G8" i="4" s="1"/>
  <c r="F9" i="4"/>
  <c r="F8" i="4" s="1"/>
  <c r="E9" i="4"/>
  <c r="E8" i="4" s="1"/>
  <c r="G79" i="4" l="1"/>
  <c r="E79" i="4"/>
  <c r="F79" i="4"/>
  <c r="C56" i="4"/>
  <c r="C55" i="4" s="1"/>
  <c r="F56" i="4"/>
  <c r="E56" i="4"/>
  <c r="G56" i="4"/>
  <c r="G55" i="4" s="1"/>
  <c r="G20" i="4"/>
  <c r="E20" i="4"/>
  <c r="E38" i="4"/>
  <c r="G38" i="4"/>
  <c r="F38" i="4"/>
  <c r="F20" i="4"/>
  <c r="F43" i="2"/>
  <c r="G40" i="2" s="1"/>
  <c r="G43" i="2" s="1"/>
  <c r="H40" i="2" s="1"/>
  <c r="H43" i="2" s="1"/>
  <c r="I40" i="2" s="1"/>
  <c r="I43" i="2" s="1"/>
  <c r="J40" i="2" s="1"/>
  <c r="J43" i="2" s="1"/>
  <c r="J25" i="2"/>
  <c r="I25" i="2"/>
  <c r="H25" i="2"/>
  <c r="G25" i="2"/>
  <c r="F25" i="2"/>
  <c r="J14" i="2"/>
  <c r="I14" i="2"/>
  <c r="H14" i="2"/>
  <c r="G14" i="2"/>
  <c r="F14" i="2"/>
  <c r="J11" i="2"/>
  <c r="I11" i="2"/>
  <c r="H11" i="2"/>
  <c r="G11" i="2"/>
  <c r="F11" i="2"/>
  <c r="I17" i="2" l="1"/>
  <c r="I26" i="2" s="1"/>
  <c r="I33" i="2" s="1"/>
  <c r="I34" i="2" s="1"/>
  <c r="J17" i="2"/>
  <c r="J26" i="2" s="1"/>
  <c r="J33" i="2" s="1"/>
  <c r="J34" i="2" s="1"/>
  <c r="H17" i="2"/>
  <c r="H26" i="2" s="1"/>
  <c r="H33" i="2" s="1"/>
  <c r="H34" i="2" s="1"/>
  <c r="G17" i="2"/>
  <c r="G26" i="2" s="1"/>
  <c r="G33" i="2" s="1"/>
  <c r="F17" i="2"/>
  <c r="F26" i="2" s="1"/>
  <c r="F33" i="2" s="1"/>
  <c r="F34" i="2" s="1"/>
  <c r="E55" i="4"/>
  <c r="F55" i="4"/>
  <c r="G34" i="2" l="1"/>
</calcChain>
</file>

<file path=xl/sharedStrings.xml><?xml version="1.0" encoding="utf-8"?>
<sst xmlns="http://schemas.openxmlformats.org/spreadsheetml/2006/main" count="348" uniqueCount="161">
  <si>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</si>
  <si>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</si>
  <si>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</si>
  <si>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</si>
  <si>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</si>
  <si>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</si>
  <si>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</si>
  <si>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</si>
  <si>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</si>
  <si>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</si>
  <si>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</si>
  <si>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</si>
  <si>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</si>
  <si>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</si>
  <si>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</si>
  <si>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</si>
  <si>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</si>
  <si>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</si>
  <si>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</si>
  <si>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</si>
  <si>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</si>
  <si>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</si>
  <si>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</si>
  <si>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</si>
  <si>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</si>
  <si>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</si>
  <si>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</si>
  <si>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</si>
  <si>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</si>
  <si>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</si>
  <si>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</si>
  <si>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</si>
  <si>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</si>
  <si>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</si>
  <si>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</si>
  <si>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</si>
  <si>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</si>
  <si>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</si>
  <si>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1 Opći prihodi i primici</t>
  </si>
  <si>
    <t>11 Opći prihodi i primici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</si>
  <si>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</si>
  <si>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</si>
  <si>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</si>
  <si>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</si>
  <si>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</si>
  <si>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</si>
  <si>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</si>
  <si>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</si>
  <si>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</si>
  <si>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</si>
  <si>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</si>
  <si>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</si>
  <si>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</si>
  <si>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</si>
  <si>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</si>
  <si>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</si>
  <si>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</si>
  <si>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</si>
  <si>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</si>
  <si>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</si>
  <si>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</si>
  <si>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</si>
  <si>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</si>
  <si>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</si>
  <si>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</si>
  <si>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</si>
  <si>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</si>
  <si>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</si>
  <si>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</si>
  <si>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 xml:space="preserve">
FINANCIJSKI PLAN PRORAČUNSKOG KORISNIKA JEDINICE LOKALNE I PODRUČNE (REGIONALNE) SAMOUPRAVE -DOMA ZA STARIJE OSOBE SISAK
ZA GODINU 2025. I PROJEKCIJE ZA GODINU 2026. I 2027.</t>
  </si>
  <si>
    <t>PLAN 
2025.</t>
  </si>
  <si>
    <t>PROJEKCIJA 
2026.</t>
  </si>
  <si>
    <t>PROJEKCIJA
2027.</t>
  </si>
  <si>
    <t>TEKUĆI PLAN 
2024.</t>
  </si>
  <si>
    <t>IZVRŠENJE 2023.</t>
  </si>
  <si>
    <t>Prihodi iz nadležnog proračuna i od HZZO-a temeljem ugovorenih obveza</t>
  </si>
  <si>
    <t>Prihodi po posebnim propisima</t>
  </si>
  <si>
    <t>IZVRŠENJE 
2023.</t>
  </si>
  <si>
    <t>PROJEKCIJA
2027</t>
  </si>
  <si>
    <t>PROJEKCIJA 
2026</t>
  </si>
  <si>
    <t>PLAN 
2025</t>
  </si>
  <si>
    <t>TEKUĆI PLAN 
2024</t>
  </si>
  <si>
    <t>IZVRŠENJE 
2023</t>
  </si>
  <si>
    <t>Financijski rashodi</t>
  </si>
  <si>
    <t>Naknade građanima i kućanstvima</t>
  </si>
  <si>
    <t>Rashodi za nabavu proizvedene dugotrajne imovine</t>
  </si>
  <si>
    <t>Rashodi za dodatna ulaganja na nefinancijskoj imovini</t>
  </si>
  <si>
    <t>Izdaci za otplatu glavnice primljenih kredita</t>
  </si>
  <si>
    <t>Pomoći</t>
  </si>
  <si>
    <t>Pomoći -PK</t>
  </si>
  <si>
    <t>Pomoći iz gradskih i općinskih proračuna</t>
  </si>
  <si>
    <t>Opći prihodi domovi za starije</t>
  </si>
  <si>
    <t>15 Opći prihodi domovi za starije</t>
  </si>
  <si>
    <t>Rashodi za nabavu dugotrajne imovine</t>
  </si>
  <si>
    <t>31 Vlastiti prihodi</t>
  </si>
  <si>
    <t xml:space="preserve">Naknade građanima i kućanstvima </t>
  </si>
  <si>
    <t>43 Ostali prihodi za posebne namjene</t>
  </si>
  <si>
    <t>52 Pomoći - PK</t>
  </si>
  <si>
    <t>57 Pomoći iz gradskih i općinskih proračuna</t>
  </si>
  <si>
    <t>10</t>
  </si>
  <si>
    <t>Socijalna zaštita</t>
  </si>
  <si>
    <t>102</t>
  </si>
  <si>
    <t>Starost</t>
  </si>
  <si>
    <t>Pomoći unutar općeg proračuna</t>
  </si>
  <si>
    <t>Tekuće donacije</t>
  </si>
  <si>
    <t>Donacije</t>
  </si>
  <si>
    <t>Kapitalne donacije</t>
  </si>
  <si>
    <t>61 Tekuće donacije</t>
  </si>
  <si>
    <t>62 Kapitalne donacije</t>
  </si>
  <si>
    <t>FINANCIJSKI PLAN PRORAČUNSKOG KORISNIKA JEDINICE LOKALNE I PODRUČNE (REGIONALNE) SAMOUPRAVE 
ZA 2024. I PROJEKCIJA ZA 2025. I 2026. GODINU</t>
  </si>
  <si>
    <t>Šifra</t>
  </si>
  <si>
    <t xml:space="preserve">Naziv </t>
  </si>
  <si>
    <t>Projekcija 
za 2026.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</si>
  <si>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</si>
  <si>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</si>
  <si>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</si>
  <si>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</si>
  <si>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</si>
  <si>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</si>
  <si>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</si>
  <si>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</si>
  <si>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</si>
  <si>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Pomoći iz gradskog proračuna</t>
  </si>
  <si>
    <t>AktivnostT100027</t>
  </si>
  <si>
    <t>Tekući projekt-Županijski kutak zd.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</si>
  <si>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</si>
  <si>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</si>
  <si>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</si>
  <si>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</si>
  <si>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</si>
  <si>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</si>
  <si>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</si>
  <si>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</si>
  <si>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</si>
  <si>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</si>
  <si>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</si>
  <si>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</si>
  <si>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</si>
  <si>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</si>
  <si>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</si>
  <si>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Aktivnost A100005</t>
  </si>
  <si>
    <t>Projekt EU-Živimo s Alzheimerom</t>
  </si>
  <si>
    <t>Izvor financiranja 5.2.3</t>
  </si>
  <si>
    <t>Pomoći EU</t>
  </si>
  <si>
    <t>Aktivnost A100006</t>
  </si>
  <si>
    <t>Projekt EU-Dnevni centar Novska</t>
  </si>
  <si>
    <t>Pomoći temeljem prijenosa EU sredstava</t>
  </si>
  <si>
    <t>Pomoći iz gradskih proračuna</t>
  </si>
  <si>
    <t>Izvršenje 2023.</t>
  </si>
  <si>
    <t>Plan 2024.</t>
  </si>
  <si>
    <t>Plan za 2025.</t>
  </si>
  <si>
    <t>Projekcija 
za 2027.</t>
  </si>
  <si>
    <t>Rashodi za nabavu nef. Imovine</t>
  </si>
  <si>
    <t>Rashodi za nefinancijsku</t>
  </si>
  <si>
    <t>Izvor financiranja 5.2.</t>
  </si>
  <si>
    <t>Izvor financiranja 5.7.</t>
  </si>
  <si>
    <t>Izvor financiranja 6.1.</t>
  </si>
  <si>
    <t>Izvor financiranja 6.2.</t>
  </si>
  <si>
    <t>Pomoći iz državnog proračuna</t>
  </si>
  <si>
    <t>Na temelju članka 33. Zakona o proračunu (NN 144/21) i članka 20. Statuta Doma za starije osobe Sisak, Upravno vijeće Doma na 43. sjednici održanoj dana 30.12.2024.</t>
  </si>
  <si>
    <t>donijelo 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</si>
</sst>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3" fontId="13" fillId="2" borderId="4" xfId="3" applyNumberFormat="1" applyFont="1" applyFill="1" applyBorder="1" applyAlignment="1">
      <alignment horizontal="right"/>
    </xf>
    <xf numFmtId="0" fontId="11" fillId="0" borderId="0" xfId="3" applyFont="1"/>
    <xf numFmtId="4" fontId="4" fillId="0" borderId="0" xfId="3" applyNumberFormat="1" applyFont="1"/>
    <xf numFmtId="0" fontId="15" fillId="2" borderId="4" xfId="3" quotePrefix="1" applyFont="1" applyFill="1" applyBorder="1" applyAlignment="1">
      <alignment horizontal="left" vertical="center" wrapText="1"/>
    </xf>
    <xf numFmtId="3" fontId="4" fillId="0" borderId="0" xfId="3" applyNumberFormat="1" applyFont="1"/>
    <xf numFmtId="0" fontId="23" fillId="0" borderId="4" xfId="3" applyFont="1" applyBorder="1" applyAlignment="1">
      <alignment horizontal="center"/>
    </xf>
    <xf numFmtId="0" fontId="16" fillId="2" borderId="4" xfId="3" quotePrefix="1" applyFont="1" applyFill="1" applyBorder="1" applyAlignment="1">
      <alignment horizontal="center" vertical="center"/>
    </xf>
    <xf numFmtId="49" fontId="15" fillId="2" borderId="4" xfId="3" quotePrefix="1" applyNumberFormat="1" applyFont="1" applyFill="1" applyBorder="1" applyAlignment="1">
      <alignment vertical="center"/>
    </xf>
    <xf numFmtId="0" fontId="23" fillId="0" borderId="4" xfId="3" applyFont="1" applyBorder="1"/>
    <xf numFmtId="3" fontId="23" fillId="0" borderId="4" xfId="3" applyNumberFormat="1" applyFont="1" applyBorder="1"/>
    <xf numFmtId="3" fontId="16" fillId="2" borderId="4" xfId="3" applyNumberFormat="1" applyFont="1" applyFill="1" applyBorder="1" applyAlignment="1">
      <alignment horizontal="righ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4" fontId="22" fillId="2" borderId="4" xfId="3" quotePrefix="1" applyNumberFormat="1" applyFont="1" applyFill="1" applyBorder="1" applyAlignment="1">
      <alignment horizontal="right" vertical="center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/>
    </xf>
    <xf numFmtId="4" fontId="15" fillId="2" borderId="4" xfId="3" quotePrefix="1" applyNumberFormat="1" applyFont="1" applyFill="1" applyBorder="1" applyAlignment="1">
      <alignment horizontal="right" vertical="center"/>
    </xf>
    <xf numFmtId="4" fontId="15" fillId="2" borderId="4" xfId="3" quotePrefix="1" applyNumberFormat="1" applyFont="1" applyFill="1" applyBorder="1" applyAlignment="1">
      <alignment horizontal="right" vertical="center" wrapText="1"/>
    </xf>
    <xf numFmtId="0" fontId="12" fillId="0" borderId="4" xfId="3" applyFont="1" applyBorder="1"/>
    <xf numFmtId="0" fontId="12" fillId="0" borderId="4" xfId="3" applyFont="1" applyBorder="1" applyAlignment="1">
      <alignment horizontal="left"/>
    </xf>
    <xf numFmtId="0" fontId="23" fillId="0" borderId="4" xfId="3" applyFont="1" applyBorder="1" applyAlignment="1">
      <alignment horizontal="left"/>
    </xf>
    <xf numFmtId="4" fontId="12" fillId="0" borderId="4" xfId="3" applyNumberFormat="1" applyFont="1" applyBorder="1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3" fontId="28" fillId="2" borderId="5" xfId="0" applyNumberFormat="1" applyFont="1" applyFill="1" applyBorder="1" applyAlignment="1">
      <alignment horizontal="right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3" fontId="26" fillId="2" borderId="5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3" fontId="26" fillId="2" borderId="4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 indent="1"/>
    </xf>
    <xf numFmtId="0" fontId="26" fillId="2" borderId="5" xfId="0" applyFont="1" applyFill="1" applyBorder="1" applyAlignment="1">
      <alignment horizontal="left" vertical="center" wrapText="1" indent="1"/>
    </xf>
    <xf numFmtId="3" fontId="28" fillId="2" borderId="4" xfId="0" applyNumberFormat="1" applyFont="1" applyFill="1" applyBorder="1" applyAlignment="1">
      <alignment horizontal="right"/>
    </xf>
    <xf numFmtId="0" fontId="30" fillId="2" borderId="3" xfId="0" applyFont="1" applyFill="1" applyBorder="1" applyAlignment="1">
      <alignment vertical="center" wrapText="1"/>
    </xf>
    <xf numFmtId="3" fontId="26" fillId="2" borderId="4" xfId="0" applyNumberFormat="1" applyFont="1" applyFill="1" applyBorder="1" applyAlignment="1">
      <alignment horizontal="right" wrapText="1"/>
    </xf>
    <xf numFmtId="3" fontId="26" fillId="2" borderId="5" xfId="0" applyNumberFormat="1" applyFont="1" applyFill="1" applyBorder="1" applyAlignment="1">
      <alignment horizontal="right" wrapText="1"/>
    </xf>
    <xf numFmtId="3" fontId="0" fillId="0" borderId="0" xfId="0" applyNumberFormat="1"/>
    <xf numFmtId="0" fontId="28" fillId="2" borderId="2" xfId="0" applyFont="1" applyFill="1" applyBorder="1" applyAlignment="1">
      <alignment horizontal="left" vertical="center" wrapText="1" indent="1"/>
    </xf>
    <xf numFmtId="0" fontId="28" fillId="2" borderId="3" xfId="0" applyFont="1" applyFill="1" applyBorder="1" applyAlignment="1">
      <alignment horizontal="left" vertical="center" wrapText="1" indent="1"/>
    </xf>
    <xf numFmtId="0" fontId="28" fillId="2" borderId="5" xfId="0" applyFont="1" applyFill="1" applyBorder="1" applyAlignment="1">
      <alignment horizontal="left" vertical="center" wrapText="1" indent="1"/>
    </xf>
    <xf numFmtId="0" fontId="31" fillId="2" borderId="3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center" wrapText="1"/>
    </xf>
    <xf numFmtId="3" fontId="28" fillId="2" borderId="5" xfId="0" applyNumberFormat="1" applyFont="1" applyFill="1" applyBorder="1" applyAlignment="1">
      <alignment horizontal="right" wrapText="1"/>
    </xf>
    <xf numFmtId="0" fontId="28" fillId="5" borderId="5" xfId="0" applyFont="1" applyFill="1" applyBorder="1" applyAlignment="1">
      <alignment horizontal="left" vertical="center" wrapText="1"/>
    </xf>
    <xf numFmtId="3" fontId="28" fillId="5" borderId="5" xfId="0" applyNumberFormat="1" applyFont="1" applyFill="1" applyBorder="1" applyAlignment="1">
      <alignment horizontal="right"/>
    </xf>
    <xf numFmtId="3" fontId="28" fillId="5" borderId="4" xfId="0" applyNumberFormat="1" applyFont="1" applyFill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 indent="1"/>
    </xf>
    <xf numFmtId="0" fontId="26" fillId="2" borderId="5" xfId="0" applyFont="1" applyFill="1" applyBorder="1" applyAlignment="1">
      <alignment horizontal="left" vertical="center" wrapText="1" inden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5" xfId="0" applyFont="1" applyFill="1" applyBorder="1" applyAlignment="1">
      <alignment horizontal="left" vertical="center"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19" zoomScaleNormal="100" workbookViewId="0">
      <selection activeCell="K36" sqref="K36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x14ac:dyDescent="0.25">
      <c r="A1" s="1" t="s">
        <v>159</v>
      </c>
    </row>
    <row r="2" spans="1:10" x14ac:dyDescent="0.25">
      <c r="A2" s="1" t="s">
        <v>160</v>
      </c>
    </row>
    <row r="3" spans="1:10" s="2" customFormat="1" ht="63.75" customHeight="1" x14ac:dyDescent="0.25">
      <c r="A3" s="120" t="s">
        <v>69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18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" customFormat="1" ht="15.75" x14ac:dyDescent="0.25">
      <c r="A5" s="120" t="s">
        <v>0</v>
      </c>
      <c r="B5" s="120"/>
      <c r="C5" s="120"/>
      <c r="D5" s="120"/>
      <c r="E5" s="120"/>
      <c r="F5" s="120"/>
      <c r="G5" s="120"/>
      <c r="H5" s="120"/>
      <c r="I5" s="138"/>
      <c r="J5" s="138"/>
    </row>
    <row r="6" spans="1:10" s="2" customFormat="1" ht="18.75" x14ac:dyDescent="0.25">
      <c r="A6" s="3"/>
      <c r="B6" s="3"/>
      <c r="C6" s="3"/>
      <c r="D6" s="3"/>
      <c r="E6" s="3"/>
      <c r="F6" s="3"/>
      <c r="G6" s="3"/>
      <c r="H6" s="3"/>
      <c r="I6" s="4"/>
      <c r="J6" s="4"/>
    </row>
    <row r="7" spans="1:10" s="2" customFormat="1" ht="18" customHeight="1" x14ac:dyDescent="0.25">
      <c r="A7" s="120" t="s">
        <v>13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0" s="2" customFormat="1" ht="18.75" x14ac:dyDescent="0.3">
      <c r="A8" s="5"/>
      <c r="B8" s="6"/>
      <c r="C8" s="6"/>
      <c r="D8" s="6"/>
      <c r="E8" s="7"/>
      <c r="F8" s="8"/>
      <c r="G8" s="8"/>
      <c r="H8" s="8"/>
      <c r="I8" s="8"/>
      <c r="J8" s="9"/>
    </row>
    <row r="9" spans="1:10" s="2" customFormat="1" ht="25.5" x14ac:dyDescent="0.25">
      <c r="A9" s="136" t="s">
        <v>12</v>
      </c>
      <c r="B9" s="137"/>
      <c r="C9" s="137"/>
      <c r="D9" s="137"/>
      <c r="E9" s="137"/>
      <c r="F9" s="62" t="s">
        <v>77</v>
      </c>
      <c r="G9" s="62" t="s">
        <v>73</v>
      </c>
      <c r="H9" s="63" t="s">
        <v>70</v>
      </c>
      <c r="I9" s="63" t="s">
        <v>71</v>
      </c>
      <c r="J9" s="63" t="s">
        <v>72</v>
      </c>
    </row>
    <row r="10" spans="1:10" s="32" customFormat="1" ht="12" customHeight="1" x14ac:dyDescent="0.25">
      <c r="A10" s="122">
        <v>1</v>
      </c>
      <c r="B10" s="122"/>
      <c r="C10" s="122"/>
      <c r="D10" s="122"/>
      <c r="E10" s="122"/>
      <c r="F10" s="64">
        <v>2</v>
      </c>
      <c r="G10" s="64">
        <v>3</v>
      </c>
      <c r="H10" s="65">
        <v>4</v>
      </c>
      <c r="I10" s="65">
        <v>5</v>
      </c>
      <c r="J10" s="65">
        <v>6</v>
      </c>
    </row>
    <row r="11" spans="1:10" s="2" customFormat="1" x14ac:dyDescent="0.25">
      <c r="A11" s="139" t="s">
        <v>3</v>
      </c>
      <c r="B11" s="132"/>
      <c r="C11" s="132"/>
      <c r="D11" s="132"/>
      <c r="E11" s="140"/>
      <c r="F11" s="10">
        <f>F12+F13</f>
        <v>3218352</v>
      </c>
      <c r="G11" s="10">
        <f t="shared" ref="G11:J11" si="0">G12+G13</f>
        <v>3983621.49</v>
      </c>
      <c r="H11" s="10">
        <f t="shared" si="0"/>
        <v>4179380</v>
      </c>
      <c r="I11" s="10">
        <f t="shared" si="0"/>
        <v>3955410</v>
      </c>
      <c r="J11" s="10">
        <f t="shared" si="0"/>
        <v>3955410</v>
      </c>
    </row>
    <row r="12" spans="1:10" s="2" customFormat="1" x14ac:dyDescent="0.25">
      <c r="A12" s="133" t="s">
        <v>1</v>
      </c>
      <c r="B12" s="134"/>
      <c r="C12" s="134"/>
      <c r="D12" s="134"/>
      <c r="E12" s="130"/>
      <c r="F12" s="11">
        <v>3218352</v>
      </c>
      <c r="G12" s="11">
        <v>3983621.49</v>
      </c>
      <c r="H12" s="11">
        <v>4179380</v>
      </c>
      <c r="I12" s="11">
        <v>3955410</v>
      </c>
      <c r="J12" s="11">
        <v>3955410</v>
      </c>
    </row>
    <row r="13" spans="1:10" s="2" customFormat="1" x14ac:dyDescent="0.25">
      <c r="A13" s="129" t="s">
        <v>2</v>
      </c>
      <c r="B13" s="130"/>
      <c r="C13" s="130"/>
      <c r="D13" s="130"/>
      <c r="E13" s="130"/>
      <c r="F13" s="11"/>
      <c r="G13" s="11"/>
      <c r="H13" s="11"/>
      <c r="I13" s="11"/>
      <c r="J13" s="11"/>
    </row>
    <row r="14" spans="1:10" s="2" customFormat="1" x14ac:dyDescent="0.25">
      <c r="A14" s="12" t="s">
        <v>6</v>
      </c>
      <c r="B14" s="30"/>
      <c r="C14" s="30"/>
      <c r="D14" s="30"/>
      <c r="E14" s="30"/>
      <c r="F14" s="10">
        <f>F15+F16</f>
        <v>3070996</v>
      </c>
      <c r="G14" s="10">
        <f t="shared" ref="G14:J14" si="1">G15+G16</f>
        <v>3911621.49</v>
      </c>
      <c r="H14" s="10">
        <f t="shared" si="1"/>
        <v>4107380</v>
      </c>
      <c r="I14" s="10">
        <f t="shared" si="1"/>
        <v>3883410</v>
      </c>
      <c r="J14" s="10">
        <f t="shared" si="1"/>
        <v>3883410</v>
      </c>
    </row>
    <row r="15" spans="1:10" s="2" customFormat="1" x14ac:dyDescent="0.25">
      <c r="A15" s="135" t="s">
        <v>4</v>
      </c>
      <c r="B15" s="134"/>
      <c r="C15" s="134"/>
      <c r="D15" s="134"/>
      <c r="E15" s="134"/>
      <c r="F15" s="11">
        <v>2916010</v>
      </c>
      <c r="G15" s="11">
        <v>3605939.41</v>
      </c>
      <c r="H15" s="11">
        <v>3711741</v>
      </c>
      <c r="I15" s="11">
        <v>3711741</v>
      </c>
      <c r="J15" s="11">
        <v>3711741</v>
      </c>
    </row>
    <row r="16" spans="1:10" s="2" customFormat="1" x14ac:dyDescent="0.25">
      <c r="A16" s="129" t="s">
        <v>5</v>
      </c>
      <c r="B16" s="130"/>
      <c r="C16" s="130"/>
      <c r="D16" s="130"/>
      <c r="E16" s="130"/>
      <c r="F16" s="11">
        <v>154986</v>
      </c>
      <c r="G16" s="11">
        <v>305682.08</v>
      </c>
      <c r="H16" s="11">
        <v>395639</v>
      </c>
      <c r="I16" s="11">
        <v>171669</v>
      </c>
      <c r="J16" s="11">
        <v>171669</v>
      </c>
    </row>
    <row r="17" spans="1:10" s="2" customFormat="1" x14ac:dyDescent="0.25">
      <c r="A17" s="131" t="s">
        <v>7</v>
      </c>
      <c r="B17" s="132"/>
      <c r="C17" s="132"/>
      <c r="D17" s="132"/>
      <c r="E17" s="132"/>
      <c r="F17" s="10">
        <f>F11-F14</f>
        <v>147356</v>
      </c>
      <c r="G17" s="10">
        <f t="shared" ref="G17:J17" si="2">G11-G14</f>
        <v>72000</v>
      </c>
      <c r="H17" s="10">
        <f t="shared" si="2"/>
        <v>72000</v>
      </c>
      <c r="I17" s="10">
        <f t="shared" si="2"/>
        <v>72000</v>
      </c>
      <c r="J17" s="10">
        <f t="shared" si="2"/>
        <v>72000</v>
      </c>
    </row>
    <row r="18" spans="1:10" s="2" customFormat="1" ht="18.75" x14ac:dyDescent="0.25">
      <c r="A18" s="3"/>
      <c r="B18" s="14"/>
      <c r="C18" s="14"/>
      <c r="D18" s="14"/>
      <c r="E18" s="14"/>
      <c r="F18" s="14"/>
      <c r="G18" s="14"/>
      <c r="H18" s="15"/>
      <c r="I18" s="15"/>
      <c r="J18" s="15"/>
    </row>
    <row r="19" spans="1:10" s="2" customFormat="1" ht="18" customHeight="1" x14ac:dyDescent="0.25">
      <c r="A19" s="120" t="s">
        <v>14</v>
      </c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0" s="2" customFormat="1" ht="18.75" x14ac:dyDescent="0.25">
      <c r="A20" s="3"/>
      <c r="B20" s="14"/>
      <c r="C20" s="14"/>
      <c r="D20" s="14"/>
      <c r="E20" s="14"/>
      <c r="F20" s="14"/>
      <c r="G20" s="14"/>
      <c r="H20" s="15"/>
      <c r="I20" s="15"/>
      <c r="J20" s="15"/>
    </row>
    <row r="21" spans="1:10" s="2" customFormat="1" ht="25.5" x14ac:dyDescent="0.25">
      <c r="A21" s="136" t="s">
        <v>12</v>
      </c>
      <c r="B21" s="137"/>
      <c r="C21" s="137"/>
      <c r="D21" s="137"/>
      <c r="E21" s="137"/>
      <c r="F21" s="62" t="s">
        <v>77</v>
      </c>
      <c r="G21" s="62" t="s">
        <v>73</v>
      </c>
      <c r="H21" s="63" t="s">
        <v>70</v>
      </c>
      <c r="I21" s="63" t="s">
        <v>71</v>
      </c>
      <c r="J21" s="63" t="s">
        <v>72</v>
      </c>
    </row>
    <row r="22" spans="1:10" s="32" customFormat="1" ht="12" customHeight="1" x14ac:dyDescent="0.25">
      <c r="A22" s="122">
        <v>1</v>
      </c>
      <c r="B22" s="122"/>
      <c r="C22" s="122"/>
      <c r="D22" s="122"/>
      <c r="E22" s="122"/>
      <c r="F22" s="64">
        <v>2</v>
      </c>
      <c r="G22" s="64">
        <v>3</v>
      </c>
      <c r="H22" s="65">
        <v>4</v>
      </c>
      <c r="I22" s="65">
        <v>5</v>
      </c>
      <c r="J22" s="65">
        <v>6</v>
      </c>
    </row>
    <row r="23" spans="1:10" s="2" customFormat="1" x14ac:dyDescent="0.25">
      <c r="A23" s="129" t="s">
        <v>8</v>
      </c>
      <c r="B23" s="130"/>
      <c r="C23" s="130"/>
      <c r="D23" s="130"/>
      <c r="E23" s="130"/>
      <c r="F23" s="11"/>
      <c r="G23" s="11"/>
      <c r="H23" s="11"/>
      <c r="I23" s="11"/>
      <c r="J23" s="13"/>
    </row>
    <row r="24" spans="1:10" s="2" customFormat="1" x14ac:dyDescent="0.25">
      <c r="A24" s="129" t="s">
        <v>9</v>
      </c>
      <c r="B24" s="130"/>
      <c r="C24" s="130"/>
      <c r="D24" s="130"/>
      <c r="E24" s="130"/>
      <c r="F24" s="11">
        <v>71554</v>
      </c>
      <c r="G24" s="11">
        <v>72000</v>
      </c>
      <c r="H24" s="11">
        <v>72000</v>
      </c>
      <c r="I24" s="11">
        <v>72000</v>
      </c>
      <c r="J24" s="13">
        <v>72000</v>
      </c>
    </row>
    <row r="25" spans="1:10" s="2" customFormat="1" x14ac:dyDescent="0.25">
      <c r="A25" s="131" t="s">
        <v>10</v>
      </c>
      <c r="B25" s="132"/>
      <c r="C25" s="132"/>
      <c r="D25" s="132"/>
      <c r="E25" s="132"/>
      <c r="F25" s="10">
        <f>F23-F24</f>
        <v>-71554</v>
      </c>
      <c r="G25" s="10">
        <f t="shared" ref="G25:J25" si="3">G23-G24</f>
        <v>-72000</v>
      </c>
      <c r="H25" s="10">
        <f t="shared" si="3"/>
        <v>-72000</v>
      </c>
      <c r="I25" s="10">
        <f t="shared" si="3"/>
        <v>-72000</v>
      </c>
      <c r="J25" s="10">
        <f t="shared" si="3"/>
        <v>-72000</v>
      </c>
    </row>
    <row r="26" spans="1:10" s="2" customFormat="1" x14ac:dyDescent="0.25">
      <c r="A26" s="131" t="s">
        <v>11</v>
      </c>
      <c r="B26" s="132"/>
      <c r="C26" s="132"/>
      <c r="D26" s="132"/>
      <c r="E26" s="132"/>
      <c r="F26" s="10">
        <f>F17+F25</f>
        <v>75802</v>
      </c>
      <c r="G26" s="10">
        <f t="shared" ref="G26:J26" si="4">G17+G25</f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</row>
    <row r="27" spans="1:10" s="2" customFormat="1" ht="18.75" x14ac:dyDescent="0.25">
      <c r="A27" s="16"/>
      <c r="B27" s="14"/>
      <c r="C27" s="14"/>
      <c r="D27" s="14"/>
      <c r="E27" s="14"/>
      <c r="F27" s="14"/>
      <c r="G27" s="14"/>
      <c r="H27" s="15"/>
      <c r="I27" s="15"/>
      <c r="J27" s="15"/>
    </row>
    <row r="28" spans="1:10" s="2" customFormat="1" ht="18" customHeight="1" x14ac:dyDescent="0.25">
      <c r="A28" s="120" t="s">
        <v>15</v>
      </c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0" s="2" customFormat="1" ht="18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</row>
    <row r="30" spans="1:10" s="2" customFormat="1" ht="25.5" x14ac:dyDescent="0.25">
      <c r="A30" s="123" t="s">
        <v>21</v>
      </c>
      <c r="B30" s="124"/>
      <c r="C30" s="124"/>
      <c r="D30" s="124"/>
      <c r="E30" s="125"/>
      <c r="F30" s="62" t="s">
        <v>77</v>
      </c>
      <c r="G30" s="62" t="s">
        <v>73</v>
      </c>
      <c r="H30" s="63" t="s">
        <v>70</v>
      </c>
      <c r="I30" s="63" t="s">
        <v>71</v>
      </c>
      <c r="J30" s="63" t="s">
        <v>22</v>
      </c>
    </row>
    <row r="31" spans="1:10" s="32" customFormat="1" ht="12" customHeight="1" x14ac:dyDescent="0.25">
      <c r="A31" s="122">
        <v>1</v>
      </c>
      <c r="B31" s="122"/>
      <c r="C31" s="122"/>
      <c r="D31" s="122"/>
      <c r="E31" s="122"/>
      <c r="F31" s="64">
        <v>2</v>
      </c>
      <c r="G31" s="64">
        <v>3</v>
      </c>
      <c r="H31" s="65">
        <v>4</v>
      </c>
      <c r="I31" s="65">
        <v>5</v>
      </c>
      <c r="J31" s="65">
        <v>6</v>
      </c>
    </row>
    <row r="32" spans="1:10" s="2" customFormat="1" ht="15" customHeight="1" x14ac:dyDescent="0.25">
      <c r="A32" s="126" t="s">
        <v>16</v>
      </c>
      <c r="B32" s="127"/>
      <c r="C32" s="127"/>
      <c r="D32" s="127"/>
      <c r="E32" s="128"/>
      <c r="F32" s="17">
        <v>-40492</v>
      </c>
      <c r="G32" s="17">
        <v>35310</v>
      </c>
      <c r="H32" s="17">
        <v>0</v>
      </c>
      <c r="I32" s="17">
        <v>0</v>
      </c>
      <c r="J32" s="18">
        <v>0</v>
      </c>
    </row>
    <row r="33" spans="1:10" s="2" customFormat="1" ht="15" customHeight="1" x14ac:dyDescent="0.25">
      <c r="A33" s="131" t="s">
        <v>17</v>
      </c>
      <c r="B33" s="132"/>
      <c r="C33" s="132"/>
      <c r="D33" s="132"/>
      <c r="E33" s="132"/>
      <c r="F33" s="19">
        <f>F26+F32</f>
        <v>35310</v>
      </c>
      <c r="G33" s="19">
        <f t="shared" ref="G33:J33" si="5">G26+G32</f>
        <v>35310</v>
      </c>
      <c r="H33" s="19">
        <f t="shared" si="5"/>
        <v>0</v>
      </c>
      <c r="I33" s="19">
        <f t="shared" si="5"/>
        <v>0</v>
      </c>
      <c r="J33" s="20">
        <f t="shared" si="5"/>
        <v>0</v>
      </c>
    </row>
    <row r="34" spans="1:10" s="2" customFormat="1" ht="45" customHeight="1" x14ac:dyDescent="0.25">
      <c r="A34" s="139" t="s">
        <v>18</v>
      </c>
      <c r="B34" s="141"/>
      <c r="C34" s="141"/>
      <c r="D34" s="141"/>
      <c r="E34" s="142"/>
      <c r="F34" s="19">
        <f>F17+F25+F32-F33</f>
        <v>0</v>
      </c>
      <c r="G34" s="19">
        <f t="shared" ref="G34:J34" si="6">G17+G25+G32-G33</f>
        <v>0</v>
      </c>
      <c r="H34" s="19">
        <f t="shared" si="6"/>
        <v>0</v>
      </c>
      <c r="I34" s="19">
        <f t="shared" si="6"/>
        <v>0</v>
      </c>
      <c r="J34" s="20">
        <f t="shared" si="6"/>
        <v>0</v>
      </c>
    </row>
    <row r="35" spans="1:10" s="2" customFormat="1" ht="18" customHeight="1" x14ac:dyDescent="0.25">
      <c r="A35" s="27"/>
      <c r="B35" s="21"/>
      <c r="C35" s="21"/>
      <c r="D35" s="21"/>
      <c r="E35" s="21"/>
      <c r="F35" s="21"/>
      <c r="G35" s="21"/>
      <c r="H35" s="21"/>
      <c r="I35" s="21"/>
      <c r="J35" s="21"/>
    </row>
    <row r="36" spans="1:10" s="2" customFormat="1" ht="18" customHeight="1" x14ac:dyDescent="0.25">
      <c r="A36" s="143" t="s">
        <v>19</v>
      </c>
      <c r="B36" s="143"/>
      <c r="C36" s="143"/>
      <c r="D36" s="143"/>
      <c r="E36" s="143"/>
      <c r="F36" s="143"/>
      <c r="G36" s="143"/>
      <c r="H36" s="143"/>
      <c r="I36" s="143"/>
      <c r="J36" s="143"/>
    </row>
    <row r="37" spans="1:10" s="2" customFormat="1" ht="18.75" x14ac:dyDescent="0.25">
      <c r="A37" s="22"/>
      <c r="B37" s="23"/>
      <c r="C37" s="23"/>
      <c r="D37" s="23"/>
      <c r="E37" s="23"/>
      <c r="F37" s="23"/>
      <c r="G37" s="23"/>
      <c r="H37" s="24"/>
      <c r="I37" s="24"/>
      <c r="J37" s="24"/>
    </row>
    <row r="38" spans="1:10" s="2" customFormat="1" ht="25.5" x14ac:dyDescent="0.25">
      <c r="A38" s="123" t="s">
        <v>21</v>
      </c>
      <c r="B38" s="124"/>
      <c r="C38" s="124"/>
      <c r="D38" s="124"/>
      <c r="E38" s="125"/>
      <c r="F38" s="62" t="s">
        <v>77</v>
      </c>
      <c r="G38" s="62" t="s">
        <v>73</v>
      </c>
      <c r="H38" s="63" t="s">
        <v>70</v>
      </c>
      <c r="I38" s="63" t="s">
        <v>79</v>
      </c>
      <c r="J38" s="63" t="s">
        <v>72</v>
      </c>
    </row>
    <row r="39" spans="1:10" s="32" customFormat="1" ht="12" customHeight="1" x14ac:dyDescent="0.25">
      <c r="A39" s="122">
        <v>1</v>
      </c>
      <c r="B39" s="122"/>
      <c r="C39" s="122"/>
      <c r="D39" s="122"/>
      <c r="E39" s="122"/>
      <c r="F39" s="64">
        <v>2</v>
      </c>
      <c r="G39" s="64">
        <v>3</v>
      </c>
      <c r="H39" s="65">
        <v>4</v>
      </c>
      <c r="I39" s="65">
        <v>5</v>
      </c>
      <c r="J39" s="65">
        <v>6</v>
      </c>
    </row>
    <row r="40" spans="1:10" s="2" customFormat="1" x14ac:dyDescent="0.25">
      <c r="A40" s="126" t="s">
        <v>16</v>
      </c>
      <c r="B40" s="127"/>
      <c r="C40" s="127"/>
      <c r="D40" s="127"/>
      <c r="E40" s="128"/>
      <c r="F40" s="17">
        <v>0</v>
      </c>
      <c r="G40" s="17">
        <f>F43</f>
        <v>0</v>
      </c>
      <c r="H40" s="17">
        <f>G43</f>
        <v>0</v>
      </c>
      <c r="I40" s="17">
        <f>H43</f>
        <v>0</v>
      </c>
      <c r="J40" s="18">
        <f>I43</f>
        <v>0</v>
      </c>
    </row>
    <row r="41" spans="1:10" s="2" customFormat="1" ht="28.5" customHeight="1" x14ac:dyDescent="0.25">
      <c r="A41" s="126" t="s">
        <v>20</v>
      </c>
      <c r="B41" s="127"/>
      <c r="C41" s="127"/>
      <c r="D41" s="127"/>
      <c r="E41" s="128"/>
      <c r="F41" s="17">
        <v>0</v>
      </c>
      <c r="G41" s="17">
        <v>0</v>
      </c>
      <c r="H41" s="17">
        <v>0</v>
      </c>
      <c r="I41" s="17">
        <v>0</v>
      </c>
      <c r="J41" s="18">
        <v>0</v>
      </c>
    </row>
    <row r="42" spans="1:10" s="2" customFormat="1" ht="25.5" customHeight="1" x14ac:dyDescent="0.25">
      <c r="A42" s="126" t="s">
        <v>68</v>
      </c>
      <c r="B42" s="144"/>
      <c r="C42" s="144"/>
      <c r="D42" s="144"/>
      <c r="E42" s="145"/>
      <c r="F42" s="17">
        <v>0</v>
      </c>
      <c r="G42" s="17">
        <v>0</v>
      </c>
      <c r="H42" s="17">
        <v>0</v>
      </c>
      <c r="I42" s="17">
        <v>0</v>
      </c>
      <c r="J42" s="18">
        <v>0</v>
      </c>
    </row>
    <row r="43" spans="1:10" s="2" customFormat="1" ht="15" customHeight="1" x14ac:dyDescent="0.25">
      <c r="A43" s="131" t="s">
        <v>17</v>
      </c>
      <c r="B43" s="132"/>
      <c r="C43" s="132"/>
      <c r="D43" s="132"/>
      <c r="E43" s="132"/>
      <c r="F43" s="25">
        <f>F40-F41+F42</f>
        <v>0</v>
      </c>
      <c r="G43" s="25">
        <f t="shared" ref="G43:J43" si="7">G40-G41+G42</f>
        <v>0</v>
      </c>
      <c r="H43" s="25">
        <f t="shared" si="7"/>
        <v>0</v>
      </c>
      <c r="I43" s="25">
        <f t="shared" si="7"/>
        <v>0</v>
      </c>
      <c r="J43" s="26">
        <f t="shared" si="7"/>
        <v>0</v>
      </c>
    </row>
    <row r="44" spans="1:10" ht="9" customHeight="1" x14ac:dyDescent="0.25"/>
  </sheetData>
  <mergeCells count="31">
    <mergeCell ref="A38:E38"/>
    <mergeCell ref="A40:E40"/>
    <mergeCell ref="A41:E41"/>
    <mergeCell ref="A42:E42"/>
    <mergeCell ref="A43:E43"/>
    <mergeCell ref="A39:E39"/>
    <mergeCell ref="A33:E33"/>
    <mergeCell ref="A34:E34"/>
    <mergeCell ref="A36:J36"/>
    <mergeCell ref="A22:E22"/>
    <mergeCell ref="A31:E31"/>
    <mergeCell ref="A3:J3"/>
    <mergeCell ref="A5:J5"/>
    <mergeCell ref="A7:J7"/>
    <mergeCell ref="A9:E9"/>
    <mergeCell ref="A11:E11"/>
    <mergeCell ref="A19:J19"/>
    <mergeCell ref="A10:E10"/>
    <mergeCell ref="A30:E30"/>
    <mergeCell ref="A32:E32"/>
    <mergeCell ref="A23:E23"/>
    <mergeCell ref="A24:E24"/>
    <mergeCell ref="A25:E25"/>
    <mergeCell ref="A26:E26"/>
    <mergeCell ref="A12:E12"/>
    <mergeCell ref="A13:E13"/>
    <mergeCell ref="A15:E15"/>
    <mergeCell ref="A16:E16"/>
    <mergeCell ref="A17:E17"/>
    <mergeCell ref="A21:E21"/>
    <mergeCell ref="A28:J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5"/>
  <sheetViews>
    <sheetView topLeftCell="A4" zoomScaleNormal="100" workbookViewId="0">
      <selection activeCell="B124" sqref="B124"/>
    </sheetView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0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46" t="s">
        <v>23</v>
      </c>
      <c r="B2" s="146"/>
      <c r="C2" s="146"/>
      <c r="D2" s="146"/>
      <c r="E2" s="146"/>
      <c r="F2" s="146"/>
      <c r="G2" s="146"/>
      <c r="H2" s="55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46" t="s">
        <v>24</v>
      </c>
      <c r="B4" s="146"/>
      <c r="C4" s="146"/>
      <c r="D4" s="146"/>
      <c r="E4" s="146"/>
      <c r="F4" s="146"/>
      <c r="G4" s="146"/>
      <c r="H4" s="55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40</v>
      </c>
      <c r="B6" s="37" t="s">
        <v>21</v>
      </c>
      <c r="C6" s="38" t="s">
        <v>74</v>
      </c>
      <c r="D6" s="38" t="s">
        <v>73</v>
      </c>
      <c r="E6" s="36" t="s">
        <v>70</v>
      </c>
      <c r="F6" s="36" t="s">
        <v>71</v>
      </c>
      <c r="G6" s="36" t="s">
        <v>72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/>
      <c r="B8" s="41" t="s">
        <v>25</v>
      </c>
      <c r="C8" s="81">
        <f>SUM(C9)</f>
        <v>3218352</v>
      </c>
      <c r="D8" s="81">
        <f>SUM(D9)</f>
        <v>3983621.4899999998</v>
      </c>
      <c r="E8" s="67">
        <f>SUM(E9)</f>
        <v>4179380.1399999997</v>
      </c>
      <c r="F8" s="67">
        <f t="shared" ref="F8:G8" si="0">SUM(F9)</f>
        <v>3955410</v>
      </c>
      <c r="G8" s="67">
        <f t="shared" si="0"/>
        <v>3955410</v>
      </c>
    </row>
    <row r="9" spans="1:10" x14ac:dyDescent="0.25">
      <c r="A9" s="41">
        <v>6</v>
      </c>
      <c r="B9" s="41" t="s">
        <v>26</v>
      </c>
      <c r="C9" s="81">
        <f>SUM(C10:C13)</f>
        <v>3218352</v>
      </c>
      <c r="D9" s="81">
        <f>SUM(D10:D13)</f>
        <v>3983621.4899999998</v>
      </c>
      <c r="E9" s="67">
        <f>SUM(E10:E13)</f>
        <v>4179380.1399999997</v>
      </c>
      <c r="F9" s="67">
        <f>SUM(F10:F13)</f>
        <v>3955410</v>
      </c>
      <c r="G9" s="67">
        <f>SUM(G10:G13)</f>
        <v>3955410</v>
      </c>
    </row>
    <row r="10" spans="1:10" ht="25.5" x14ac:dyDescent="0.25">
      <c r="A10" s="53">
        <v>63</v>
      </c>
      <c r="B10" s="43" t="s">
        <v>27</v>
      </c>
      <c r="C10" s="78">
        <v>552913</v>
      </c>
      <c r="D10" s="78">
        <v>196538.09</v>
      </c>
      <c r="E10" s="42">
        <v>183974</v>
      </c>
      <c r="F10" s="42">
        <v>188989</v>
      </c>
      <c r="G10" s="42">
        <v>188989</v>
      </c>
    </row>
    <row r="11" spans="1:10" x14ac:dyDescent="0.25">
      <c r="A11" s="53">
        <v>65</v>
      </c>
      <c r="B11" s="43" t="s">
        <v>76</v>
      </c>
      <c r="C11" s="78">
        <v>1353206</v>
      </c>
      <c r="D11" s="78">
        <v>2460957</v>
      </c>
      <c r="E11" s="42">
        <v>2460957</v>
      </c>
      <c r="F11" s="42">
        <v>2460957</v>
      </c>
      <c r="G11" s="42">
        <v>2460957</v>
      </c>
    </row>
    <row r="12" spans="1:10" ht="25.5" x14ac:dyDescent="0.25">
      <c r="A12" s="54">
        <v>66</v>
      </c>
      <c r="B12" s="43" t="s">
        <v>28</v>
      </c>
      <c r="C12" s="78">
        <v>41802</v>
      </c>
      <c r="D12" s="78">
        <v>73422</v>
      </c>
      <c r="E12" s="42">
        <v>207632</v>
      </c>
      <c r="F12" s="42">
        <v>90632</v>
      </c>
      <c r="G12" s="42">
        <v>90632</v>
      </c>
      <c r="H12" s="69"/>
      <c r="I12" s="69"/>
    </row>
    <row r="13" spans="1:10" ht="25.5" x14ac:dyDescent="0.25">
      <c r="A13" s="54">
        <v>67</v>
      </c>
      <c r="B13" s="43" t="s">
        <v>75</v>
      </c>
      <c r="C13" s="78">
        <v>1270431</v>
      </c>
      <c r="D13" s="78">
        <v>1252704.3999999999</v>
      </c>
      <c r="E13" s="42">
        <v>1326817.1399999999</v>
      </c>
      <c r="F13" s="42">
        <v>1214832</v>
      </c>
      <c r="G13" s="42">
        <v>1214832</v>
      </c>
    </row>
    <row r="14" spans="1:10" x14ac:dyDescent="0.25">
      <c r="A14" s="45">
        <v>7</v>
      </c>
      <c r="B14" s="41" t="s">
        <v>30</v>
      </c>
      <c r="C14" s="78">
        <v>0</v>
      </c>
      <c r="D14" s="78">
        <v>0</v>
      </c>
      <c r="E14" s="42">
        <v>0</v>
      </c>
      <c r="F14" s="42">
        <v>0</v>
      </c>
      <c r="G14" s="42">
        <v>0</v>
      </c>
    </row>
    <row r="15" spans="1:10" x14ac:dyDescent="0.25">
      <c r="A15" s="54">
        <v>72</v>
      </c>
      <c r="B15" s="46" t="s">
        <v>31</v>
      </c>
      <c r="C15" s="79">
        <v>0</v>
      </c>
      <c r="D15" s="79">
        <v>0</v>
      </c>
      <c r="E15" s="42">
        <v>0</v>
      </c>
      <c r="F15" s="42">
        <v>0</v>
      </c>
      <c r="G15" s="42">
        <v>0</v>
      </c>
    </row>
    <row r="16" spans="1:10" x14ac:dyDescent="0.25">
      <c r="A16" s="54" t="s">
        <v>29</v>
      </c>
      <c r="B16" s="47"/>
      <c r="C16" s="80"/>
      <c r="D16" s="80"/>
      <c r="E16" s="42"/>
      <c r="F16" s="42"/>
      <c r="G16" s="42"/>
      <c r="J16" s="68"/>
    </row>
    <row r="18" spans="1:10" ht="25.5" x14ac:dyDescent="0.25">
      <c r="A18" s="36" t="s">
        <v>40</v>
      </c>
      <c r="B18" s="37" t="s">
        <v>21</v>
      </c>
      <c r="C18" s="38" t="s">
        <v>82</v>
      </c>
      <c r="D18" s="38" t="s">
        <v>81</v>
      </c>
      <c r="E18" s="36" t="s">
        <v>80</v>
      </c>
      <c r="F18" s="36" t="s">
        <v>79</v>
      </c>
      <c r="G18" s="36" t="s">
        <v>78</v>
      </c>
    </row>
    <row r="19" spans="1:10" s="40" customFormat="1" ht="11.25" x14ac:dyDescent="0.2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10" x14ac:dyDescent="0.25">
      <c r="A20" s="41"/>
      <c r="B20" s="41" t="s">
        <v>32</v>
      </c>
      <c r="C20" s="81">
        <f>C21+C27+C30</f>
        <v>3142548</v>
      </c>
      <c r="D20" s="81">
        <f>D21+D27+D30</f>
        <v>3983621.49</v>
      </c>
      <c r="E20" s="67">
        <f>E21+E27+E30</f>
        <v>4179380.14</v>
      </c>
      <c r="F20" s="67">
        <f>F21+F27+F30</f>
        <v>3955410.14</v>
      </c>
      <c r="G20" s="67">
        <f>G21+G27+G30</f>
        <v>3955410.14</v>
      </c>
    </row>
    <row r="21" spans="1:10" x14ac:dyDescent="0.25">
      <c r="A21" s="41">
        <v>3</v>
      </c>
      <c r="B21" s="41" t="s">
        <v>33</v>
      </c>
      <c r="C21" s="81">
        <f>SUM(C22:C26)</f>
        <v>2916010</v>
      </c>
      <c r="D21" s="81">
        <f>SUM(D22:D26)</f>
        <v>3605939.41</v>
      </c>
      <c r="E21" s="67">
        <f>SUM(E22:E26)</f>
        <v>3711741</v>
      </c>
      <c r="F21" s="67">
        <f>SUM(F22:F26)</f>
        <v>3711741</v>
      </c>
      <c r="G21" s="67">
        <f>SUM(G22:G26)</f>
        <v>3711741</v>
      </c>
    </row>
    <row r="22" spans="1:10" x14ac:dyDescent="0.25">
      <c r="A22" s="53">
        <v>31</v>
      </c>
      <c r="B22" s="43" t="s">
        <v>34</v>
      </c>
      <c r="C22" s="78">
        <v>1660594</v>
      </c>
      <c r="D22" s="78">
        <v>2704707.56</v>
      </c>
      <c r="E22" s="42">
        <v>2709144</v>
      </c>
      <c r="F22" s="42">
        <v>2709144</v>
      </c>
      <c r="G22" s="42">
        <v>2709144</v>
      </c>
    </row>
    <row r="23" spans="1:10" x14ac:dyDescent="0.25">
      <c r="A23" s="54">
        <v>32</v>
      </c>
      <c r="B23" s="44" t="s">
        <v>35</v>
      </c>
      <c r="C23" s="82">
        <v>898366</v>
      </c>
      <c r="D23" s="82">
        <v>882171.85</v>
      </c>
      <c r="E23" s="42">
        <v>987137</v>
      </c>
      <c r="F23" s="42">
        <v>987137</v>
      </c>
      <c r="G23" s="42">
        <v>987137</v>
      </c>
    </row>
    <row r="24" spans="1:10" x14ac:dyDescent="0.25">
      <c r="A24" s="54">
        <v>34</v>
      </c>
      <c r="B24" s="44" t="s">
        <v>83</v>
      </c>
      <c r="C24" s="82">
        <v>18410</v>
      </c>
      <c r="D24" s="82">
        <v>17069</v>
      </c>
      <c r="E24" s="42">
        <v>13469</v>
      </c>
      <c r="F24" s="42">
        <v>13469</v>
      </c>
      <c r="G24" s="42">
        <v>13469</v>
      </c>
    </row>
    <row r="25" spans="1:10" x14ac:dyDescent="0.25">
      <c r="A25" s="54">
        <v>36</v>
      </c>
      <c r="B25" s="44" t="s">
        <v>103</v>
      </c>
      <c r="C25" s="82">
        <v>336815</v>
      </c>
      <c r="D25" s="82">
        <v>0</v>
      </c>
      <c r="E25" s="42">
        <v>0</v>
      </c>
      <c r="F25" s="42">
        <v>0</v>
      </c>
      <c r="G25" s="42">
        <v>0</v>
      </c>
    </row>
    <row r="26" spans="1:10" x14ac:dyDescent="0.25">
      <c r="A26" s="54">
        <v>37</v>
      </c>
      <c r="B26" s="44" t="s">
        <v>84</v>
      </c>
      <c r="C26" s="82">
        <v>1825</v>
      </c>
      <c r="D26" s="82">
        <v>1991</v>
      </c>
      <c r="E26" s="42">
        <v>1991</v>
      </c>
      <c r="F26" s="42">
        <v>1991</v>
      </c>
      <c r="G26" s="42">
        <v>1991</v>
      </c>
    </row>
    <row r="27" spans="1:10" x14ac:dyDescent="0.25">
      <c r="A27" s="49">
        <v>4</v>
      </c>
      <c r="B27" s="50" t="s">
        <v>36</v>
      </c>
      <c r="C27" s="81">
        <f>SUM(C28:C29)</f>
        <v>154984</v>
      </c>
      <c r="D27" s="81">
        <f>SUM(D28:D29)</f>
        <v>305682.08</v>
      </c>
      <c r="E27" s="67">
        <f>SUM(E28:E29)</f>
        <v>395639.14</v>
      </c>
      <c r="F27" s="67">
        <f>SUM(F28:F29)</f>
        <v>171669.14</v>
      </c>
      <c r="G27" s="67">
        <f>SUM(G28:G29)</f>
        <v>171669.14</v>
      </c>
    </row>
    <row r="28" spans="1:10" x14ac:dyDescent="0.25">
      <c r="A28" s="53">
        <v>42</v>
      </c>
      <c r="B28" s="51" t="s">
        <v>85</v>
      </c>
      <c r="C28" s="78">
        <v>81351</v>
      </c>
      <c r="D28" s="78">
        <v>302015.08</v>
      </c>
      <c r="E28" s="42">
        <v>381282.14</v>
      </c>
      <c r="F28" s="42">
        <v>157312.14000000001</v>
      </c>
      <c r="G28" s="42">
        <v>157312.14000000001</v>
      </c>
      <c r="H28" s="69"/>
      <c r="I28" s="69"/>
      <c r="J28" s="69"/>
    </row>
    <row r="29" spans="1:10" x14ac:dyDescent="0.25">
      <c r="A29" s="53">
        <v>45</v>
      </c>
      <c r="B29" s="44" t="s">
        <v>86</v>
      </c>
      <c r="C29" s="82">
        <v>73633</v>
      </c>
      <c r="D29" s="82">
        <v>3667</v>
      </c>
      <c r="E29" s="42">
        <v>14357</v>
      </c>
      <c r="F29" s="42">
        <v>14357</v>
      </c>
      <c r="G29" s="42">
        <v>14357</v>
      </c>
    </row>
    <row r="30" spans="1:10" x14ac:dyDescent="0.25">
      <c r="A30" s="41">
        <v>5</v>
      </c>
      <c r="B30" s="45" t="s">
        <v>58</v>
      </c>
      <c r="C30" s="83">
        <f>SUM(C31)</f>
        <v>71554</v>
      </c>
      <c r="D30" s="82">
        <f>SUM(D31)</f>
        <v>72000</v>
      </c>
      <c r="E30" s="67">
        <f>SUM(E31)</f>
        <v>72000</v>
      </c>
      <c r="F30" s="67">
        <f>SUM(F31)</f>
        <v>72000</v>
      </c>
      <c r="G30" s="67">
        <f>SUM(G31)</f>
        <v>72000</v>
      </c>
    </row>
    <row r="31" spans="1:10" x14ac:dyDescent="0.25">
      <c r="A31" s="53">
        <v>54</v>
      </c>
      <c r="B31" s="44" t="s">
        <v>87</v>
      </c>
      <c r="C31" s="82">
        <v>71554</v>
      </c>
      <c r="D31" s="82">
        <v>72000</v>
      </c>
      <c r="E31" s="42">
        <v>72000</v>
      </c>
      <c r="F31" s="42">
        <v>72000</v>
      </c>
      <c r="G31" s="42">
        <v>72000</v>
      </c>
    </row>
    <row r="34" spans="1:10" ht="15.6" customHeight="1" x14ac:dyDescent="0.25">
      <c r="A34" s="146" t="s">
        <v>37</v>
      </c>
      <c r="B34" s="146"/>
      <c r="C34" s="146"/>
      <c r="D34" s="146"/>
      <c r="E34" s="146"/>
      <c r="F34" s="146"/>
      <c r="G34" s="146"/>
    </row>
    <row r="35" spans="1:10" ht="18.75" x14ac:dyDescent="0.25">
      <c r="A35" s="31"/>
      <c r="B35" s="31"/>
      <c r="C35" s="31"/>
      <c r="D35" s="31"/>
      <c r="E35" s="31"/>
      <c r="F35" s="31"/>
      <c r="G35" s="31"/>
      <c r="H35" s="31"/>
    </row>
    <row r="36" spans="1:10" ht="25.5" x14ac:dyDescent="0.25">
      <c r="A36" s="36" t="s">
        <v>40</v>
      </c>
      <c r="B36" s="37" t="s">
        <v>21</v>
      </c>
      <c r="C36" s="38" t="s">
        <v>77</v>
      </c>
      <c r="D36" s="38" t="s">
        <v>73</v>
      </c>
      <c r="E36" s="36" t="s">
        <v>70</v>
      </c>
      <c r="F36" s="36" t="s">
        <v>71</v>
      </c>
      <c r="G36" s="36" t="s">
        <v>78</v>
      </c>
    </row>
    <row r="37" spans="1:10" s="40" customFormat="1" ht="11.25" x14ac:dyDescent="0.2">
      <c r="A37" s="39">
        <v>1</v>
      </c>
      <c r="B37" s="39">
        <v>2</v>
      </c>
      <c r="C37" s="39">
        <v>3</v>
      </c>
      <c r="D37" s="39">
        <v>4</v>
      </c>
      <c r="E37" s="39">
        <v>5</v>
      </c>
      <c r="F37" s="39">
        <v>6</v>
      </c>
      <c r="G37" s="39">
        <v>7</v>
      </c>
    </row>
    <row r="38" spans="1:10" x14ac:dyDescent="0.25">
      <c r="A38" s="41"/>
      <c r="B38" s="41" t="s">
        <v>25</v>
      </c>
      <c r="C38" s="81">
        <f>C39+C42+C44+C46+C49</f>
        <v>3218352</v>
      </c>
      <c r="D38" s="81">
        <f>D39+D42+D44+D46+D49</f>
        <v>3983621.4899999998</v>
      </c>
      <c r="E38" s="67">
        <f>E39+E42+E44+E46</f>
        <v>4179380.14</v>
      </c>
      <c r="F38" s="67">
        <f t="shared" ref="F38:G38" si="1">F39+F42+F44+F46</f>
        <v>3955410</v>
      </c>
      <c r="G38" s="67">
        <f t="shared" si="1"/>
        <v>3955410</v>
      </c>
    </row>
    <row r="39" spans="1:10" x14ac:dyDescent="0.25">
      <c r="A39" s="41">
        <v>1</v>
      </c>
      <c r="B39" s="41" t="s">
        <v>41</v>
      </c>
      <c r="C39" s="81">
        <f>SUM(C40:C41)</f>
        <v>1270431</v>
      </c>
      <c r="D39" s="81">
        <f>SUM(D40:D41)</f>
        <v>1252704.3999999999</v>
      </c>
      <c r="E39" s="67">
        <f>SUM(E40:E41)</f>
        <v>1326817.1400000001</v>
      </c>
      <c r="F39" s="67">
        <f t="shared" ref="F39:G39" si="2">SUM(F40:F41)</f>
        <v>1214832</v>
      </c>
      <c r="G39" s="67">
        <f t="shared" si="2"/>
        <v>1214832</v>
      </c>
      <c r="I39" s="71"/>
    </row>
    <row r="40" spans="1:10" x14ac:dyDescent="0.25">
      <c r="A40" s="53">
        <v>11</v>
      </c>
      <c r="B40" s="43" t="s">
        <v>41</v>
      </c>
      <c r="C40" s="78">
        <v>628358</v>
      </c>
      <c r="D40" s="78">
        <v>351427.4</v>
      </c>
      <c r="E40" s="42">
        <v>281328</v>
      </c>
      <c r="F40" s="42">
        <v>169343</v>
      </c>
      <c r="G40" s="42">
        <v>169343</v>
      </c>
      <c r="I40" s="69"/>
      <c r="J40" s="69"/>
    </row>
    <row r="41" spans="1:10" x14ac:dyDescent="0.25">
      <c r="A41" s="54">
        <v>15</v>
      </c>
      <c r="B41" s="43" t="s">
        <v>91</v>
      </c>
      <c r="C41" s="78">
        <v>642073</v>
      </c>
      <c r="D41" s="78">
        <v>901277</v>
      </c>
      <c r="E41" s="42">
        <v>1045489.14</v>
      </c>
      <c r="F41" s="42">
        <v>1045489</v>
      </c>
      <c r="G41" s="42">
        <v>1045489</v>
      </c>
      <c r="I41" s="69"/>
    </row>
    <row r="42" spans="1:10" x14ac:dyDescent="0.25">
      <c r="A42" s="45">
        <v>3</v>
      </c>
      <c r="B42" s="41" t="s">
        <v>64</v>
      </c>
      <c r="C42" s="81">
        <f>SUM(C43)</f>
        <v>33802</v>
      </c>
      <c r="D42" s="81">
        <f>SUM(D43)</f>
        <v>43872</v>
      </c>
      <c r="E42" s="67">
        <f>SUM(E43)</f>
        <v>90632</v>
      </c>
      <c r="F42" s="67">
        <f t="shared" ref="F42:G42" si="3">SUM(F43)</f>
        <v>90632</v>
      </c>
      <c r="G42" s="67">
        <f t="shared" si="3"/>
        <v>90632</v>
      </c>
      <c r="I42" s="69"/>
    </row>
    <row r="43" spans="1:10" x14ac:dyDescent="0.25">
      <c r="A43" s="54">
        <v>31</v>
      </c>
      <c r="B43" s="46" t="s">
        <v>42</v>
      </c>
      <c r="C43" s="79">
        <v>33802</v>
      </c>
      <c r="D43" s="79">
        <v>43872</v>
      </c>
      <c r="E43" s="42">
        <v>90632</v>
      </c>
      <c r="F43" s="42">
        <v>90632</v>
      </c>
      <c r="G43" s="42">
        <v>90632</v>
      </c>
      <c r="I43" s="69"/>
    </row>
    <row r="44" spans="1:10" x14ac:dyDescent="0.25">
      <c r="A44" s="45">
        <v>4</v>
      </c>
      <c r="B44" s="41" t="s">
        <v>65</v>
      </c>
      <c r="C44" s="81">
        <f>SUM(C45)</f>
        <v>1353206</v>
      </c>
      <c r="D44" s="81">
        <f>SUM(D45)</f>
        <v>2460957</v>
      </c>
      <c r="E44" s="67">
        <f>SUM(E45)</f>
        <v>2460957</v>
      </c>
      <c r="F44" s="67">
        <f t="shared" ref="F44:G44" si="4">SUM(F45)</f>
        <v>2460957</v>
      </c>
      <c r="G44" s="67">
        <f t="shared" si="4"/>
        <v>2460957</v>
      </c>
      <c r="I44" s="69"/>
    </row>
    <row r="45" spans="1:10" x14ac:dyDescent="0.25">
      <c r="A45" s="54">
        <v>43</v>
      </c>
      <c r="B45" s="46" t="s">
        <v>63</v>
      </c>
      <c r="C45" s="79">
        <v>1353206</v>
      </c>
      <c r="D45" s="79">
        <v>2460957</v>
      </c>
      <c r="E45" s="42">
        <v>2460957</v>
      </c>
      <c r="F45" s="42">
        <v>2460957</v>
      </c>
      <c r="G45" s="42">
        <v>2460957</v>
      </c>
      <c r="I45" s="69"/>
    </row>
    <row r="46" spans="1:10" x14ac:dyDescent="0.25">
      <c r="A46" s="45">
        <v>5</v>
      </c>
      <c r="B46" s="70" t="s">
        <v>88</v>
      </c>
      <c r="C46" s="84">
        <f>SUM(C47:C48)</f>
        <v>552913</v>
      </c>
      <c r="D46" s="84">
        <f>SUM(D47:D48)</f>
        <v>196538.09</v>
      </c>
      <c r="E46" s="67">
        <f>SUM(E47:E48)</f>
        <v>300974</v>
      </c>
      <c r="F46" s="67">
        <f t="shared" ref="F46:G46" si="5">SUM(F47:F48)</f>
        <v>188989</v>
      </c>
      <c r="G46" s="67">
        <f t="shared" si="5"/>
        <v>188989</v>
      </c>
      <c r="I46" s="69"/>
    </row>
    <row r="47" spans="1:10" x14ac:dyDescent="0.25">
      <c r="A47" s="54">
        <v>52</v>
      </c>
      <c r="B47" s="46" t="s">
        <v>89</v>
      </c>
      <c r="C47" s="79">
        <v>404017</v>
      </c>
      <c r="D47" s="79">
        <v>130319.8</v>
      </c>
      <c r="E47" s="42">
        <v>228985</v>
      </c>
      <c r="F47" s="42">
        <v>117000</v>
      </c>
      <c r="G47" s="42">
        <v>117000</v>
      </c>
      <c r="I47" s="69"/>
      <c r="J47" s="69"/>
    </row>
    <row r="48" spans="1:10" x14ac:dyDescent="0.25">
      <c r="A48" s="54">
        <v>57</v>
      </c>
      <c r="B48" s="46" t="s">
        <v>90</v>
      </c>
      <c r="C48" s="79">
        <v>148896</v>
      </c>
      <c r="D48" s="79">
        <v>66218.289999999994</v>
      </c>
      <c r="E48" s="42">
        <v>71989</v>
      </c>
      <c r="F48" s="42">
        <v>71989</v>
      </c>
      <c r="G48" s="42">
        <v>71989</v>
      </c>
    </row>
    <row r="49" spans="1:12" x14ac:dyDescent="0.25">
      <c r="A49" s="45">
        <v>6</v>
      </c>
      <c r="B49" s="70" t="s">
        <v>105</v>
      </c>
      <c r="C49" s="84">
        <f>SUM(C50)</f>
        <v>8000</v>
      </c>
      <c r="D49" s="84">
        <f>SUM(D50:D51)</f>
        <v>29550</v>
      </c>
      <c r="E49" s="42">
        <v>0</v>
      </c>
      <c r="F49" s="42">
        <v>0</v>
      </c>
      <c r="G49" s="42">
        <v>0</v>
      </c>
    </row>
    <row r="50" spans="1:12" x14ac:dyDescent="0.25">
      <c r="A50" s="54">
        <v>61</v>
      </c>
      <c r="B50" s="46" t="s">
        <v>104</v>
      </c>
      <c r="C50" s="79">
        <v>8000</v>
      </c>
      <c r="D50" s="79">
        <v>2800</v>
      </c>
      <c r="E50" s="42">
        <v>0</v>
      </c>
      <c r="F50" s="42">
        <v>0</v>
      </c>
      <c r="G50" s="42">
        <v>0</v>
      </c>
    </row>
    <row r="51" spans="1:12" x14ac:dyDescent="0.25">
      <c r="A51" s="54">
        <v>62</v>
      </c>
      <c r="B51" s="46" t="s">
        <v>106</v>
      </c>
      <c r="C51" s="79">
        <v>0</v>
      </c>
      <c r="D51" s="79">
        <v>26750</v>
      </c>
      <c r="E51" s="42">
        <v>0</v>
      </c>
      <c r="F51" s="42">
        <v>0</v>
      </c>
      <c r="G51" s="42">
        <v>0</v>
      </c>
    </row>
    <row r="53" spans="1:12" ht="25.5" x14ac:dyDescent="0.25">
      <c r="A53" s="36" t="s">
        <v>40</v>
      </c>
      <c r="B53" s="37" t="s">
        <v>21</v>
      </c>
      <c r="C53" s="38" t="s">
        <v>77</v>
      </c>
      <c r="D53" s="38" t="s">
        <v>73</v>
      </c>
      <c r="E53" s="36" t="s">
        <v>70</v>
      </c>
      <c r="F53" s="36" t="s">
        <v>71</v>
      </c>
      <c r="G53" s="36" t="s">
        <v>72</v>
      </c>
    </row>
    <row r="54" spans="1:12" s="40" customFormat="1" ht="11.25" x14ac:dyDescent="0.2">
      <c r="A54" s="39">
        <v>1</v>
      </c>
      <c r="B54" s="39">
        <v>2</v>
      </c>
      <c r="C54" s="39">
        <v>3</v>
      </c>
      <c r="D54" s="39">
        <v>4</v>
      </c>
      <c r="E54" s="39">
        <v>5</v>
      </c>
      <c r="F54" s="39">
        <v>6</v>
      </c>
      <c r="G54" s="39">
        <v>7</v>
      </c>
    </row>
    <row r="55" spans="1:12" x14ac:dyDescent="0.25">
      <c r="A55" s="41"/>
      <c r="B55" s="41" t="s">
        <v>32</v>
      </c>
      <c r="C55" s="81">
        <f>C56+C69+C73+C79</f>
        <v>3142550</v>
      </c>
      <c r="D55" s="81">
        <f>D56+D69+D73+D79+D90</f>
        <v>3983621.4899999998</v>
      </c>
      <c r="E55" s="67">
        <f>E56+E69+E73+E79</f>
        <v>4179380.14</v>
      </c>
      <c r="F55" s="67">
        <f t="shared" ref="F55:G55" si="6">F56+F69+F73+F79</f>
        <v>3955410.14</v>
      </c>
      <c r="G55" s="67">
        <f t="shared" si="6"/>
        <v>3955410.14</v>
      </c>
      <c r="I55" s="69"/>
      <c r="J55" s="69"/>
      <c r="K55" s="69"/>
      <c r="L55" s="69"/>
    </row>
    <row r="56" spans="1:12" x14ac:dyDescent="0.25">
      <c r="A56" s="41">
        <v>1</v>
      </c>
      <c r="B56" s="41" t="s">
        <v>38</v>
      </c>
      <c r="C56" s="81">
        <f>C57+C64</f>
        <v>976666</v>
      </c>
      <c r="D56" s="81">
        <f>D57+D64</f>
        <v>1252704.3999999999</v>
      </c>
      <c r="E56" s="67">
        <f>E57+E64</f>
        <v>1326817.1400000001</v>
      </c>
      <c r="F56" s="67">
        <f t="shared" ref="F56:G56" si="7">F57+F64</f>
        <v>1214832.1400000001</v>
      </c>
      <c r="G56" s="67">
        <f t="shared" si="7"/>
        <v>1214832.1400000001</v>
      </c>
      <c r="I56" s="69"/>
      <c r="J56" s="69"/>
      <c r="K56" s="69"/>
      <c r="L56" s="69"/>
    </row>
    <row r="57" spans="1:12" x14ac:dyDescent="0.25">
      <c r="A57" s="53"/>
      <c r="B57" s="41" t="s">
        <v>39</v>
      </c>
      <c r="C57" s="81">
        <f>SUM(C58:C63)</f>
        <v>334592</v>
      </c>
      <c r="D57" s="81">
        <f>SUM(D58:D63)</f>
        <v>351427.4</v>
      </c>
      <c r="E57" s="67">
        <f>SUM(E58:E63)</f>
        <v>281328</v>
      </c>
      <c r="F57" s="67">
        <f t="shared" ref="F57:G57" si="8">SUM(F58:F63)</f>
        <v>169343</v>
      </c>
      <c r="G57" s="67">
        <f t="shared" si="8"/>
        <v>169343</v>
      </c>
      <c r="I57" s="69"/>
      <c r="J57" s="69"/>
      <c r="K57" s="69"/>
      <c r="L57" s="69"/>
    </row>
    <row r="58" spans="1:12" x14ac:dyDescent="0.25">
      <c r="A58" s="54">
        <v>31</v>
      </c>
      <c r="B58" s="44" t="s">
        <v>34</v>
      </c>
      <c r="C58" s="82">
        <v>194289</v>
      </c>
      <c r="D58" s="82">
        <v>133875.76</v>
      </c>
      <c r="E58" s="42">
        <v>70000</v>
      </c>
      <c r="F58" s="42">
        <v>70000</v>
      </c>
      <c r="G58" s="42">
        <v>70000</v>
      </c>
      <c r="I58" s="69"/>
      <c r="J58" s="69"/>
      <c r="K58" s="69"/>
      <c r="L58" s="69"/>
    </row>
    <row r="59" spans="1:12" x14ac:dyDescent="0.25">
      <c r="A59" s="54">
        <v>32</v>
      </c>
      <c r="B59" s="44" t="s">
        <v>35</v>
      </c>
      <c r="C59" s="82">
        <v>16759</v>
      </c>
      <c r="D59" s="82">
        <v>24266.639999999999</v>
      </c>
      <c r="E59" s="42">
        <v>21643</v>
      </c>
      <c r="F59" s="42">
        <v>21643</v>
      </c>
      <c r="G59" s="42">
        <v>21643</v>
      </c>
      <c r="I59" s="69"/>
      <c r="J59" s="69"/>
      <c r="K59" s="69"/>
      <c r="L59" s="69"/>
    </row>
    <row r="60" spans="1:12" x14ac:dyDescent="0.25">
      <c r="A60" s="54">
        <v>34</v>
      </c>
      <c r="B60" s="44" t="s">
        <v>83</v>
      </c>
      <c r="C60" s="82">
        <v>9254</v>
      </c>
      <c r="D60" s="82">
        <v>9300</v>
      </c>
      <c r="E60" s="42">
        <v>5700</v>
      </c>
      <c r="F60" s="42">
        <v>5700</v>
      </c>
      <c r="G60" s="42">
        <v>5700</v>
      </c>
      <c r="I60" s="69"/>
      <c r="J60" s="69"/>
      <c r="K60" s="69"/>
      <c r="L60" s="69"/>
    </row>
    <row r="61" spans="1:12" x14ac:dyDescent="0.25">
      <c r="A61" s="54">
        <v>42</v>
      </c>
      <c r="B61" s="44" t="s">
        <v>93</v>
      </c>
      <c r="C61" s="82">
        <v>25905</v>
      </c>
      <c r="D61" s="82">
        <v>111985</v>
      </c>
      <c r="E61" s="42">
        <v>111985</v>
      </c>
      <c r="F61" s="42">
        <v>0</v>
      </c>
      <c r="G61" s="42">
        <v>0</v>
      </c>
      <c r="I61" s="69"/>
      <c r="J61" s="69"/>
      <c r="K61" s="69"/>
      <c r="L61" s="69"/>
    </row>
    <row r="62" spans="1:12" x14ac:dyDescent="0.25">
      <c r="A62" s="54">
        <v>45</v>
      </c>
      <c r="B62" s="44" t="s">
        <v>86</v>
      </c>
      <c r="C62" s="82">
        <v>16831</v>
      </c>
      <c r="D62" s="82">
        <v>0</v>
      </c>
      <c r="E62" s="42">
        <v>0</v>
      </c>
      <c r="F62" s="42">
        <v>0</v>
      </c>
      <c r="G62" s="42">
        <v>0</v>
      </c>
      <c r="I62" s="69"/>
      <c r="J62" s="69"/>
      <c r="K62" s="69"/>
      <c r="L62" s="69"/>
    </row>
    <row r="63" spans="1:12" x14ac:dyDescent="0.25">
      <c r="A63" s="54">
        <v>54</v>
      </c>
      <c r="B63" s="44" t="s">
        <v>87</v>
      </c>
      <c r="C63" s="82">
        <v>71554</v>
      </c>
      <c r="D63" s="82">
        <v>72000</v>
      </c>
      <c r="E63" s="42">
        <v>72000</v>
      </c>
      <c r="F63" s="42">
        <v>72000</v>
      </c>
      <c r="G63" s="42">
        <v>72000</v>
      </c>
      <c r="I63" s="69"/>
      <c r="J63" s="69"/>
      <c r="K63" s="69"/>
      <c r="L63" s="69"/>
    </row>
    <row r="64" spans="1:12" x14ac:dyDescent="0.25">
      <c r="A64" s="54"/>
      <c r="B64" s="45" t="s">
        <v>92</v>
      </c>
      <c r="C64" s="83">
        <f>SUM(C65:C68)</f>
        <v>642074</v>
      </c>
      <c r="D64" s="83">
        <f>SUM(D65:D68)</f>
        <v>901277</v>
      </c>
      <c r="E64" s="67">
        <f>SUM(E65:E68)</f>
        <v>1045489.14</v>
      </c>
      <c r="F64" s="67">
        <f t="shared" ref="F64:G64" si="9">SUM(F65:F68)</f>
        <v>1045489.14</v>
      </c>
      <c r="G64" s="67">
        <f t="shared" si="9"/>
        <v>1045489.14</v>
      </c>
      <c r="I64" s="69"/>
      <c r="J64" s="69"/>
      <c r="K64" s="69"/>
      <c r="L64" s="69"/>
    </row>
    <row r="65" spans="1:12" x14ac:dyDescent="0.25">
      <c r="A65" s="54">
        <v>31</v>
      </c>
      <c r="B65" s="44" t="s">
        <v>34</v>
      </c>
      <c r="C65" s="82">
        <v>551831</v>
      </c>
      <c r="D65" s="82">
        <v>829745</v>
      </c>
      <c r="E65" s="42">
        <v>853912</v>
      </c>
      <c r="F65" s="42">
        <v>853912</v>
      </c>
      <c r="G65" s="42">
        <v>853912</v>
      </c>
      <c r="I65" s="69"/>
      <c r="J65" s="69"/>
      <c r="K65" s="69"/>
      <c r="L65" s="69"/>
    </row>
    <row r="66" spans="1:12" x14ac:dyDescent="0.25">
      <c r="A66" s="54">
        <v>32</v>
      </c>
      <c r="B66" s="44" t="s">
        <v>35</v>
      </c>
      <c r="C66" s="82">
        <v>12794</v>
      </c>
      <c r="D66" s="82">
        <v>19908</v>
      </c>
      <c r="E66" s="42">
        <v>19908</v>
      </c>
      <c r="F66" s="42">
        <v>19908</v>
      </c>
      <c r="G66" s="42">
        <v>19908</v>
      </c>
      <c r="I66" s="69"/>
      <c r="J66" s="69"/>
      <c r="K66" s="69"/>
      <c r="L66" s="69"/>
    </row>
    <row r="67" spans="1:12" x14ac:dyDescent="0.25">
      <c r="A67" s="54">
        <v>42</v>
      </c>
      <c r="B67" s="44" t="s">
        <v>93</v>
      </c>
      <c r="C67" s="82">
        <v>55446</v>
      </c>
      <c r="D67" s="82">
        <v>47957</v>
      </c>
      <c r="E67" s="42">
        <v>157312.14000000001</v>
      </c>
      <c r="F67" s="42">
        <v>157312.14000000001</v>
      </c>
      <c r="G67" s="42">
        <v>157312.14000000001</v>
      </c>
      <c r="I67" s="69"/>
      <c r="J67" s="69"/>
      <c r="K67" s="69"/>
      <c r="L67" s="69"/>
    </row>
    <row r="68" spans="1:12" x14ac:dyDescent="0.25">
      <c r="A68" s="54">
        <v>45</v>
      </c>
      <c r="B68" s="44" t="s">
        <v>86</v>
      </c>
      <c r="C68" s="82">
        <v>22003</v>
      </c>
      <c r="D68" s="82">
        <v>3667</v>
      </c>
      <c r="E68" s="42">
        <v>14357</v>
      </c>
      <c r="F68" s="42">
        <v>14357</v>
      </c>
      <c r="G68" s="42">
        <v>14357</v>
      </c>
      <c r="I68" s="69"/>
      <c r="J68" s="69"/>
      <c r="K68" s="69"/>
      <c r="L68" s="69"/>
    </row>
    <row r="69" spans="1:12" x14ac:dyDescent="0.25">
      <c r="A69" s="45">
        <v>3</v>
      </c>
      <c r="B69" s="41" t="s">
        <v>42</v>
      </c>
      <c r="C69" s="81">
        <f>SUM(C70)</f>
        <v>33802</v>
      </c>
      <c r="D69" s="81">
        <f>SUM(D70)</f>
        <v>43872</v>
      </c>
      <c r="E69" s="67">
        <f>SUM(E70)</f>
        <v>90632</v>
      </c>
      <c r="F69" s="67">
        <f t="shared" ref="F69:G69" si="10">SUM(F70)</f>
        <v>90632</v>
      </c>
      <c r="G69" s="67">
        <f t="shared" si="10"/>
        <v>90632</v>
      </c>
      <c r="I69" s="69"/>
      <c r="J69" s="69"/>
      <c r="K69" s="69"/>
      <c r="L69" s="69"/>
    </row>
    <row r="70" spans="1:12" x14ac:dyDescent="0.25">
      <c r="A70" s="54"/>
      <c r="B70" s="70" t="s">
        <v>94</v>
      </c>
      <c r="C70" s="84">
        <f>SUM(C71)</f>
        <v>33802</v>
      </c>
      <c r="D70" s="84">
        <f>SUM(D71)</f>
        <v>43872</v>
      </c>
      <c r="E70" s="42">
        <f>SUM(E71:E72)</f>
        <v>90632</v>
      </c>
      <c r="F70" s="42">
        <f t="shared" ref="F70:G70" si="11">SUM(F71:F72)</f>
        <v>90632</v>
      </c>
      <c r="G70" s="42">
        <f t="shared" si="11"/>
        <v>90632</v>
      </c>
      <c r="I70" s="69"/>
      <c r="J70" s="69"/>
      <c r="K70" s="69"/>
      <c r="L70" s="69"/>
    </row>
    <row r="71" spans="1:12" x14ac:dyDescent="0.25">
      <c r="A71" s="54">
        <v>31</v>
      </c>
      <c r="B71" s="46" t="s">
        <v>34</v>
      </c>
      <c r="C71" s="79">
        <v>33802</v>
      </c>
      <c r="D71" s="79">
        <v>43872</v>
      </c>
      <c r="E71" s="42">
        <v>60632</v>
      </c>
      <c r="F71" s="42">
        <v>60632</v>
      </c>
      <c r="G71" s="42">
        <v>60632</v>
      </c>
      <c r="I71" s="69"/>
      <c r="J71" s="69"/>
      <c r="K71" s="69"/>
      <c r="L71" s="69"/>
    </row>
    <row r="72" spans="1:12" x14ac:dyDescent="0.25">
      <c r="A72" s="54">
        <v>32</v>
      </c>
      <c r="B72" s="46" t="s">
        <v>35</v>
      </c>
      <c r="C72" s="79">
        <v>0</v>
      </c>
      <c r="D72" s="79">
        <v>0</v>
      </c>
      <c r="E72" s="42">
        <v>30000</v>
      </c>
      <c r="F72" s="42">
        <v>30000</v>
      </c>
      <c r="G72" s="42">
        <v>30000</v>
      </c>
      <c r="I72" s="69"/>
      <c r="J72" s="69"/>
      <c r="K72" s="69"/>
      <c r="L72" s="69"/>
    </row>
    <row r="73" spans="1:12" x14ac:dyDescent="0.25">
      <c r="A73" s="45">
        <v>4</v>
      </c>
      <c r="B73" s="41" t="s">
        <v>65</v>
      </c>
      <c r="C73" s="81">
        <f>SUM(C74)</f>
        <v>1582361</v>
      </c>
      <c r="D73" s="81">
        <f>SUM(D74)</f>
        <v>2460957</v>
      </c>
      <c r="E73" s="67">
        <f>SUM(E74)</f>
        <v>2460957</v>
      </c>
      <c r="F73" s="67">
        <f t="shared" ref="F73:G73" si="12">SUM(F74)</f>
        <v>2460957</v>
      </c>
      <c r="G73" s="67">
        <f t="shared" si="12"/>
        <v>2460957</v>
      </c>
      <c r="I73" s="69"/>
      <c r="J73" s="69"/>
      <c r="K73" s="69"/>
      <c r="L73" s="69"/>
    </row>
    <row r="74" spans="1:12" x14ac:dyDescent="0.25">
      <c r="A74" s="54"/>
      <c r="B74" s="70" t="s">
        <v>96</v>
      </c>
      <c r="C74" s="84">
        <f>SUM(C75:C78)</f>
        <v>1582361</v>
      </c>
      <c r="D74" s="84">
        <f>SUM(D75:D78)</f>
        <v>2460957</v>
      </c>
      <c r="E74" s="67">
        <f>SUM(E75:E78)</f>
        <v>2460957</v>
      </c>
      <c r="F74" s="67">
        <f t="shared" ref="F74:G74" si="13">SUM(F75:F78)</f>
        <v>2460957</v>
      </c>
      <c r="G74" s="67">
        <f t="shared" si="13"/>
        <v>2460957</v>
      </c>
      <c r="I74" s="69"/>
      <c r="J74" s="69"/>
      <c r="K74" s="69"/>
      <c r="L74" s="69"/>
    </row>
    <row r="75" spans="1:12" x14ac:dyDescent="0.25">
      <c r="A75" s="54">
        <v>31</v>
      </c>
      <c r="B75" s="46" t="s">
        <v>34</v>
      </c>
      <c r="C75" s="79">
        <v>755866</v>
      </c>
      <c r="D75" s="79">
        <v>1630505</v>
      </c>
      <c r="E75" s="42">
        <v>1630505</v>
      </c>
      <c r="F75" s="42">
        <v>1630505</v>
      </c>
      <c r="G75" s="42">
        <v>1630505</v>
      </c>
      <c r="I75" s="69"/>
      <c r="J75" s="69"/>
      <c r="K75" s="69"/>
      <c r="L75" s="69"/>
    </row>
    <row r="76" spans="1:12" x14ac:dyDescent="0.25">
      <c r="A76" s="54">
        <v>32</v>
      </c>
      <c r="B76" s="46" t="s">
        <v>35</v>
      </c>
      <c r="C76" s="79">
        <v>815513</v>
      </c>
      <c r="D76" s="79">
        <v>820692</v>
      </c>
      <c r="E76" s="42">
        <v>820692</v>
      </c>
      <c r="F76" s="42">
        <v>820692</v>
      </c>
      <c r="G76" s="42">
        <v>820692</v>
      </c>
      <c r="I76" s="69"/>
      <c r="J76" s="69"/>
      <c r="K76" s="69"/>
      <c r="L76" s="69"/>
    </row>
    <row r="77" spans="1:12" x14ac:dyDescent="0.25">
      <c r="A77" s="54">
        <v>34</v>
      </c>
      <c r="B77" s="46" t="s">
        <v>83</v>
      </c>
      <c r="C77" s="79">
        <v>9157</v>
      </c>
      <c r="D77" s="79">
        <v>7769</v>
      </c>
      <c r="E77" s="42">
        <v>7769</v>
      </c>
      <c r="F77" s="42">
        <v>7769</v>
      </c>
      <c r="G77" s="42">
        <v>7769</v>
      </c>
      <c r="I77" s="69"/>
      <c r="J77" s="69"/>
      <c r="K77" s="69"/>
      <c r="L77" s="69"/>
    </row>
    <row r="78" spans="1:12" x14ac:dyDescent="0.25">
      <c r="A78" s="54">
        <v>37</v>
      </c>
      <c r="B78" s="46" t="s">
        <v>95</v>
      </c>
      <c r="C78" s="79">
        <v>1825</v>
      </c>
      <c r="D78" s="79">
        <v>1991</v>
      </c>
      <c r="E78" s="42">
        <v>1991</v>
      </c>
      <c r="F78" s="42">
        <v>1991</v>
      </c>
      <c r="G78" s="42">
        <v>1991</v>
      </c>
      <c r="I78" s="69"/>
      <c r="J78" s="69"/>
      <c r="K78" s="69"/>
      <c r="L78" s="69"/>
    </row>
    <row r="79" spans="1:12" x14ac:dyDescent="0.25">
      <c r="A79" s="45">
        <v>5</v>
      </c>
      <c r="B79" s="70" t="s">
        <v>88</v>
      </c>
      <c r="C79" s="84">
        <f>C80+C85</f>
        <v>549721</v>
      </c>
      <c r="D79" s="84">
        <f>D80+D85</f>
        <v>196538.09</v>
      </c>
      <c r="E79" s="67">
        <f>E80+E85</f>
        <v>300974</v>
      </c>
      <c r="F79" s="67">
        <f t="shared" ref="F79:G79" si="14">F80+F85</f>
        <v>188989</v>
      </c>
      <c r="G79" s="67">
        <f t="shared" si="14"/>
        <v>188989</v>
      </c>
      <c r="I79" s="69"/>
      <c r="J79" s="69"/>
      <c r="K79" s="69"/>
      <c r="L79" s="69"/>
    </row>
    <row r="80" spans="1:12" x14ac:dyDescent="0.25">
      <c r="A80" s="45"/>
      <c r="B80" s="70" t="s">
        <v>97</v>
      </c>
      <c r="C80" s="84">
        <f>SUM(C81:C84)</f>
        <v>404017</v>
      </c>
      <c r="D80" s="84">
        <f>SUM(D81:D84)</f>
        <v>130319.8</v>
      </c>
      <c r="E80" s="67">
        <f>SUM(E81:E84)</f>
        <v>228985</v>
      </c>
      <c r="F80" s="67">
        <f t="shared" ref="F80:G80" si="15">SUM(F81:F84)</f>
        <v>117000</v>
      </c>
      <c r="G80" s="67">
        <f t="shared" si="15"/>
        <v>117000</v>
      </c>
      <c r="I80" s="69"/>
      <c r="J80" s="69"/>
      <c r="K80" s="69"/>
      <c r="L80" s="69"/>
    </row>
    <row r="81" spans="1:12" x14ac:dyDescent="0.25">
      <c r="A81" s="73">
        <v>31</v>
      </c>
      <c r="B81" s="46" t="s">
        <v>34</v>
      </c>
      <c r="C81" s="79">
        <v>32166</v>
      </c>
      <c r="D81" s="79">
        <v>17614.8</v>
      </c>
      <c r="E81" s="42">
        <v>35000</v>
      </c>
      <c r="F81" s="42">
        <v>35000</v>
      </c>
      <c r="G81" s="42">
        <v>35000</v>
      </c>
      <c r="I81" s="69"/>
      <c r="J81" s="69"/>
      <c r="K81" s="69"/>
      <c r="L81" s="69"/>
    </row>
    <row r="82" spans="1:12" x14ac:dyDescent="0.25">
      <c r="A82" s="73">
        <v>32</v>
      </c>
      <c r="B82" s="46" t="s">
        <v>35</v>
      </c>
      <c r="C82" s="79">
        <v>17911</v>
      </c>
      <c r="D82" s="79">
        <v>720</v>
      </c>
      <c r="E82" s="42">
        <v>82000</v>
      </c>
      <c r="F82" s="42">
        <v>82000</v>
      </c>
      <c r="G82" s="42">
        <v>82000</v>
      </c>
      <c r="I82" s="69"/>
      <c r="J82" s="69"/>
      <c r="K82" s="69"/>
      <c r="L82" s="69"/>
    </row>
    <row r="83" spans="1:12" x14ac:dyDescent="0.25">
      <c r="A83" s="73">
        <v>36</v>
      </c>
      <c r="B83" s="46" t="s">
        <v>103</v>
      </c>
      <c r="C83" s="79">
        <v>336815</v>
      </c>
      <c r="D83" s="79">
        <v>0</v>
      </c>
      <c r="E83" s="42">
        <v>0</v>
      </c>
      <c r="F83" s="42">
        <v>0</v>
      </c>
      <c r="G83" s="42">
        <v>0</v>
      </c>
      <c r="I83" s="69"/>
      <c r="J83" s="69"/>
      <c r="K83" s="69"/>
      <c r="L83" s="69"/>
    </row>
    <row r="84" spans="1:12" x14ac:dyDescent="0.25">
      <c r="A84" s="54">
        <v>42</v>
      </c>
      <c r="B84" s="44" t="s">
        <v>93</v>
      </c>
      <c r="C84" s="79">
        <v>17125</v>
      </c>
      <c r="D84" s="79">
        <v>111985</v>
      </c>
      <c r="E84" s="42">
        <v>111985</v>
      </c>
      <c r="F84" s="42">
        <v>0</v>
      </c>
      <c r="G84" s="42">
        <v>0</v>
      </c>
      <c r="I84" s="69"/>
      <c r="J84" s="69"/>
      <c r="K84" s="69"/>
      <c r="L84" s="69"/>
    </row>
    <row r="85" spans="1:12" x14ac:dyDescent="0.25">
      <c r="A85" s="54"/>
      <c r="B85" s="70" t="s">
        <v>98</v>
      </c>
      <c r="C85" s="84">
        <f>SUM(C86:C89)</f>
        <v>145704</v>
      </c>
      <c r="D85" s="84">
        <f>SUM(D86:D89)</f>
        <v>66218.289999999994</v>
      </c>
      <c r="E85" s="67">
        <f>SUM(E86:E89)</f>
        <v>71989</v>
      </c>
      <c r="F85" s="67">
        <f t="shared" ref="F85:G85" si="16">SUM(F86:F89)</f>
        <v>71989</v>
      </c>
      <c r="G85" s="67">
        <f t="shared" si="16"/>
        <v>71989</v>
      </c>
      <c r="I85" s="69"/>
      <c r="J85" s="69"/>
      <c r="K85" s="69"/>
      <c r="L85" s="69"/>
    </row>
    <row r="86" spans="1:12" x14ac:dyDescent="0.25">
      <c r="A86" s="54">
        <v>31</v>
      </c>
      <c r="B86" s="46" t="s">
        <v>34</v>
      </c>
      <c r="C86" s="79">
        <v>92640</v>
      </c>
      <c r="D86" s="79">
        <v>49095</v>
      </c>
      <c r="E86" s="42">
        <v>59095</v>
      </c>
      <c r="F86" s="42">
        <v>59095</v>
      </c>
      <c r="G86" s="42">
        <v>59095</v>
      </c>
      <c r="I86" s="69"/>
      <c r="J86" s="69"/>
      <c r="K86" s="69"/>
      <c r="L86" s="69"/>
    </row>
    <row r="87" spans="1:12" x14ac:dyDescent="0.25">
      <c r="A87" s="54">
        <v>32</v>
      </c>
      <c r="B87" s="46" t="s">
        <v>35</v>
      </c>
      <c r="C87" s="79">
        <v>35389</v>
      </c>
      <c r="D87" s="79">
        <v>15985.21</v>
      </c>
      <c r="E87" s="42">
        <v>12894</v>
      </c>
      <c r="F87" s="42">
        <v>12894</v>
      </c>
      <c r="G87" s="42">
        <v>12894</v>
      </c>
      <c r="I87" s="69"/>
      <c r="J87" s="69"/>
      <c r="K87" s="69"/>
      <c r="L87" s="69"/>
    </row>
    <row r="88" spans="1:12" x14ac:dyDescent="0.25">
      <c r="A88" s="54">
        <v>42</v>
      </c>
      <c r="B88" s="46" t="s">
        <v>93</v>
      </c>
      <c r="C88" s="79">
        <v>0</v>
      </c>
      <c r="D88" s="79">
        <v>1138.08</v>
      </c>
      <c r="E88" s="42">
        <v>0</v>
      </c>
      <c r="F88" s="42">
        <v>0</v>
      </c>
      <c r="G88" s="42">
        <v>0</v>
      </c>
      <c r="I88" s="69"/>
      <c r="J88" s="69"/>
      <c r="K88" s="69"/>
      <c r="L88" s="69"/>
    </row>
    <row r="89" spans="1:12" x14ac:dyDescent="0.25">
      <c r="A89" s="54">
        <v>45</v>
      </c>
      <c r="B89" s="44" t="s">
        <v>86</v>
      </c>
      <c r="C89" s="79">
        <v>17675</v>
      </c>
      <c r="D89" s="79">
        <v>0</v>
      </c>
      <c r="E89" s="42">
        <v>0</v>
      </c>
      <c r="F89" s="42">
        <v>0</v>
      </c>
      <c r="G89" s="42">
        <v>0</v>
      </c>
      <c r="I89" s="69"/>
      <c r="J89" s="69"/>
      <c r="K89" s="69"/>
      <c r="L89" s="69"/>
    </row>
    <row r="90" spans="1:12" x14ac:dyDescent="0.25">
      <c r="A90" s="86">
        <v>6</v>
      </c>
      <c r="B90" s="85" t="s">
        <v>105</v>
      </c>
      <c r="C90" s="75">
        <v>0</v>
      </c>
      <c r="D90" s="88">
        <f>D91+D94</f>
        <v>29550</v>
      </c>
      <c r="E90" s="75">
        <v>0</v>
      </c>
      <c r="F90" s="42">
        <v>0</v>
      </c>
      <c r="G90" s="42">
        <v>0</v>
      </c>
      <c r="I90" s="69"/>
      <c r="J90" s="69"/>
      <c r="K90" s="69"/>
      <c r="L90" s="69"/>
    </row>
    <row r="91" spans="1:12" x14ac:dyDescent="0.25">
      <c r="A91" s="86"/>
      <c r="B91" s="86" t="s">
        <v>107</v>
      </c>
      <c r="C91" s="75">
        <v>0</v>
      </c>
      <c r="D91" s="88">
        <f>SUM(D92:D93)</f>
        <v>2800</v>
      </c>
      <c r="E91" s="75">
        <v>0</v>
      </c>
      <c r="F91" s="42">
        <v>0</v>
      </c>
      <c r="G91" s="42">
        <v>0</v>
      </c>
      <c r="I91" s="69"/>
      <c r="J91" s="69"/>
      <c r="K91" s="69"/>
      <c r="L91" s="69"/>
    </row>
    <row r="92" spans="1:12" x14ac:dyDescent="0.25">
      <c r="A92" s="72">
        <v>32</v>
      </c>
      <c r="B92" s="75" t="s">
        <v>35</v>
      </c>
      <c r="C92" s="75">
        <v>0</v>
      </c>
      <c r="D92" s="75">
        <v>600</v>
      </c>
      <c r="E92" s="75">
        <v>0</v>
      </c>
      <c r="F92" s="75">
        <v>0</v>
      </c>
      <c r="G92" s="75">
        <v>0</v>
      </c>
      <c r="I92" s="69"/>
      <c r="J92" s="69"/>
      <c r="K92" s="69"/>
      <c r="L92" s="69"/>
    </row>
    <row r="93" spans="1:12" x14ac:dyDescent="0.25">
      <c r="A93" s="72">
        <v>42</v>
      </c>
      <c r="B93" s="87" t="s">
        <v>93</v>
      </c>
      <c r="C93" s="75">
        <v>0</v>
      </c>
      <c r="D93" s="76">
        <v>2200</v>
      </c>
      <c r="E93" s="75">
        <v>0</v>
      </c>
      <c r="F93" s="75">
        <v>0</v>
      </c>
      <c r="G93" s="75">
        <v>0</v>
      </c>
      <c r="I93" s="69"/>
      <c r="J93" s="69"/>
      <c r="K93" s="69"/>
      <c r="L93" s="69"/>
    </row>
    <row r="94" spans="1:12" x14ac:dyDescent="0.25">
      <c r="A94" s="72"/>
      <c r="B94" s="85" t="s">
        <v>108</v>
      </c>
      <c r="C94" s="85">
        <v>0</v>
      </c>
      <c r="D94" s="85">
        <f>SUM(D95)</f>
        <v>26750</v>
      </c>
      <c r="E94" s="75">
        <v>0</v>
      </c>
      <c r="F94" s="75">
        <v>0</v>
      </c>
      <c r="G94" s="75">
        <v>0</v>
      </c>
      <c r="I94" s="69"/>
      <c r="J94" s="69"/>
      <c r="K94" s="69"/>
      <c r="L94" s="69"/>
    </row>
    <row r="95" spans="1:12" x14ac:dyDescent="0.25">
      <c r="A95" s="72">
        <v>42</v>
      </c>
      <c r="B95" s="75" t="s">
        <v>93</v>
      </c>
      <c r="C95" s="75">
        <v>0</v>
      </c>
      <c r="D95" s="76">
        <v>26750</v>
      </c>
      <c r="E95" s="75">
        <v>0</v>
      </c>
      <c r="F95" s="75">
        <v>0</v>
      </c>
      <c r="G95" s="75">
        <v>0</v>
      </c>
      <c r="I95" s="69"/>
      <c r="J95" s="69"/>
      <c r="K95" s="69"/>
      <c r="L95" s="69"/>
    </row>
    <row r="96" spans="1:12" x14ac:dyDescent="0.25">
      <c r="I96" s="69"/>
      <c r="J96" s="69"/>
      <c r="K96" s="69"/>
      <c r="L96" s="69"/>
    </row>
    <row r="97" spans="1:12" ht="15.75" x14ac:dyDescent="0.25">
      <c r="B97" s="146" t="s">
        <v>43</v>
      </c>
      <c r="C97" s="146"/>
      <c r="D97" s="146"/>
      <c r="E97" s="146"/>
      <c r="F97" s="146"/>
      <c r="G97" s="146"/>
      <c r="I97" s="69"/>
      <c r="J97" s="69"/>
      <c r="K97" s="69"/>
      <c r="L97" s="69"/>
    </row>
    <row r="98" spans="1:12" ht="18.75" x14ac:dyDescent="0.25">
      <c r="B98" s="31"/>
      <c r="C98" s="31"/>
      <c r="D98" s="31"/>
      <c r="E98" s="31"/>
      <c r="F98" s="31"/>
      <c r="G98" s="31"/>
      <c r="I98" s="69"/>
      <c r="J98" s="69"/>
      <c r="K98" s="69"/>
      <c r="L98" s="69"/>
    </row>
    <row r="99" spans="1:12" ht="25.5" x14ac:dyDescent="0.25">
      <c r="A99" s="36" t="s">
        <v>40</v>
      </c>
      <c r="B99" s="37" t="s">
        <v>21</v>
      </c>
      <c r="C99" s="38" t="s">
        <v>77</v>
      </c>
      <c r="D99" s="38" t="s">
        <v>73</v>
      </c>
      <c r="E99" s="36" t="s">
        <v>70</v>
      </c>
      <c r="F99" s="36" t="s">
        <v>71</v>
      </c>
      <c r="G99" s="36" t="s">
        <v>72</v>
      </c>
    </row>
    <row r="100" spans="1:12" x14ac:dyDescent="0.25">
      <c r="A100" s="39">
        <v>1</v>
      </c>
      <c r="B100" s="39">
        <v>2</v>
      </c>
      <c r="C100" s="39">
        <v>3</v>
      </c>
      <c r="D100" s="39">
        <v>4</v>
      </c>
      <c r="E100" s="39">
        <v>5</v>
      </c>
      <c r="F100" s="39">
        <v>6</v>
      </c>
      <c r="G100" s="39">
        <v>7</v>
      </c>
    </row>
    <row r="101" spans="1:12" x14ac:dyDescent="0.25">
      <c r="A101" s="56"/>
      <c r="B101" s="41" t="s">
        <v>32</v>
      </c>
      <c r="C101" s="41"/>
      <c r="D101" s="41"/>
      <c r="E101" s="42"/>
      <c r="F101" s="42"/>
      <c r="G101" s="42"/>
    </row>
    <row r="102" spans="1:12" x14ac:dyDescent="0.25">
      <c r="A102" s="56" t="s">
        <v>44</v>
      </c>
      <c r="B102" s="41" t="s">
        <v>49</v>
      </c>
      <c r="C102" s="41"/>
      <c r="D102" s="41"/>
      <c r="E102" s="42"/>
      <c r="F102" s="42"/>
      <c r="G102" s="42"/>
    </row>
    <row r="103" spans="1:12" x14ac:dyDescent="0.25">
      <c r="A103" s="57" t="s">
        <v>45</v>
      </c>
      <c r="B103" s="43" t="s">
        <v>50</v>
      </c>
      <c r="C103" s="43"/>
      <c r="D103" s="43"/>
      <c r="E103" s="42"/>
      <c r="F103" s="42"/>
      <c r="G103" s="42"/>
    </row>
    <row r="104" spans="1:12" x14ac:dyDescent="0.25">
      <c r="A104" s="58" t="s">
        <v>46</v>
      </c>
      <c r="B104" s="44" t="s">
        <v>51</v>
      </c>
      <c r="C104" s="44"/>
      <c r="D104" s="44"/>
      <c r="E104" s="42"/>
      <c r="F104" s="42"/>
      <c r="G104" s="42"/>
    </row>
    <row r="105" spans="1:12" x14ac:dyDescent="0.25">
      <c r="A105" s="58" t="s">
        <v>29</v>
      </c>
      <c r="B105" s="48"/>
      <c r="C105" s="48"/>
      <c r="D105" s="48"/>
      <c r="E105" s="42"/>
      <c r="F105" s="42"/>
      <c r="G105" s="42"/>
    </row>
    <row r="106" spans="1:12" x14ac:dyDescent="0.25">
      <c r="A106" s="59" t="s">
        <v>48</v>
      </c>
      <c r="B106" s="41" t="s">
        <v>52</v>
      </c>
      <c r="C106" s="43"/>
      <c r="D106" s="43"/>
      <c r="E106" s="42"/>
      <c r="F106" s="42"/>
      <c r="G106" s="42"/>
    </row>
    <row r="107" spans="1:12" x14ac:dyDescent="0.25">
      <c r="A107" s="58" t="s">
        <v>47</v>
      </c>
      <c r="B107" s="46" t="s">
        <v>53</v>
      </c>
      <c r="C107" s="46"/>
      <c r="D107" s="46"/>
      <c r="E107" s="42"/>
      <c r="F107" s="42"/>
      <c r="G107" s="42"/>
    </row>
    <row r="108" spans="1:12" x14ac:dyDescent="0.25">
      <c r="A108" s="74" t="s">
        <v>99</v>
      </c>
      <c r="B108" s="70" t="s">
        <v>100</v>
      </c>
      <c r="C108" s="84">
        <f>SUM(C109)</f>
        <v>3070995</v>
      </c>
      <c r="D108" s="84">
        <f>SUM(D109)</f>
        <v>3911621.49</v>
      </c>
      <c r="E108" s="67">
        <f>SUM(E109)</f>
        <v>4107380</v>
      </c>
      <c r="F108" s="67">
        <f t="shared" ref="F108:G108" si="17">SUM(F109)</f>
        <v>3883410</v>
      </c>
      <c r="G108" s="67">
        <f t="shared" si="17"/>
        <v>3883410</v>
      </c>
    </row>
    <row r="109" spans="1:12" x14ac:dyDescent="0.25">
      <c r="A109" s="58" t="s">
        <v>101</v>
      </c>
      <c r="B109" s="46" t="s">
        <v>102</v>
      </c>
      <c r="C109" s="79">
        <v>3070995</v>
      </c>
      <c r="D109" s="79">
        <v>3911621.49</v>
      </c>
      <c r="E109" s="42">
        <v>4107380</v>
      </c>
      <c r="F109" s="42">
        <v>3883410</v>
      </c>
      <c r="G109" s="42">
        <v>3883410</v>
      </c>
    </row>
    <row r="110" spans="1:12" x14ac:dyDescent="0.25">
      <c r="A110" s="58"/>
      <c r="B110" s="48"/>
      <c r="C110" s="48"/>
      <c r="D110" s="48"/>
      <c r="E110" s="42"/>
      <c r="F110" s="42"/>
      <c r="G110" s="42"/>
    </row>
    <row r="115" spans="4:7" x14ac:dyDescent="0.25">
      <c r="D115" s="69"/>
      <c r="E115" s="69"/>
      <c r="F115" s="69"/>
      <c r="G115" s="69"/>
    </row>
  </sheetData>
  <mergeCells count="4">
    <mergeCell ref="B97:G97"/>
    <mergeCell ref="A2:G2"/>
    <mergeCell ref="A4:G4"/>
    <mergeCell ref="A34:G3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2" max="6" man="1"/>
    <brk id="9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topLeftCell="A16" workbookViewId="0">
      <selection activeCell="M25" sqref="M25"/>
    </sheetView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0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46" t="s">
        <v>54</v>
      </c>
      <c r="B2" s="146"/>
      <c r="C2" s="146"/>
      <c r="D2" s="146"/>
      <c r="E2" s="146"/>
      <c r="F2" s="146"/>
      <c r="G2" s="146"/>
      <c r="H2" s="55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46" t="s">
        <v>55</v>
      </c>
      <c r="B4" s="146"/>
      <c r="C4" s="146"/>
      <c r="D4" s="146"/>
      <c r="E4" s="146"/>
      <c r="F4" s="146"/>
      <c r="G4" s="146"/>
      <c r="H4" s="55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40</v>
      </c>
      <c r="B6" s="37" t="s">
        <v>21</v>
      </c>
      <c r="C6" s="38" t="s">
        <v>77</v>
      </c>
      <c r="D6" s="38" t="s">
        <v>73</v>
      </c>
      <c r="E6" s="36" t="s">
        <v>70</v>
      </c>
      <c r="F6" s="36" t="s">
        <v>71</v>
      </c>
      <c r="G6" s="36" t="s">
        <v>72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>
        <v>8</v>
      </c>
      <c r="B8" s="41" t="s">
        <v>56</v>
      </c>
      <c r="C8" s="41"/>
      <c r="D8" s="41"/>
      <c r="E8" s="42"/>
      <c r="F8" s="42"/>
      <c r="G8" s="42"/>
    </row>
    <row r="9" spans="1:10" x14ac:dyDescent="0.25">
      <c r="A9" s="53">
        <v>84</v>
      </c>
      <c r="B9" s="43" t="s">
        <v>57</v>
      </c>
      <c r="C9" s="41"/>
      <c r="D9" s="41"/>
      <c r="E9" s="42"/>
      <c r="F9" s="42"/>
      <c r="G9" s="42"/>
    </row>
    <row r="10" spans="1:10" x14ac:dyDescent="0.25">
      <c r="A10" s="53" t="s">
        <v>29</v>
      </c>
      <c r="B10" s="47"/>
      <c r="C10" s="43"/>
      <c r="D10" s="43"/>
      <c r="E10" s="42"/>
      <c r="F10" s="42"/>
      <c r="G10" s="42"/>
    </row>
    <row r="11" spans="1:10" x14ac:dyDescent="0.25">
      <c r="A11" s="41">
        <v>5</v>
      </c>
      <c r="B11" s="50" t="s">
        <v>58</v>
      </c>
      <c r="C11" s="43"/>
      <c r="D11" s="43"/>
      <c r="E11" s="42"/>
      <c r="F11" s="42"/>
      <c r="G11" s="42"/>
    </row>
    <row r="12" spans="1:10" x14ac:dyDescent="0.25">
      <c r="A12" s="53">
        <v>54</v>
      </c>
      <c r="B12" s="51" t="s">
        <v>59</v>
      </c>
      <c r="C12" s="77">
        <v>71554</v>
      </c>
      <c r="D12" s="77">
        <v>72000</v>
      </c>
      <c r="E12" s="42">
        <v>72000</v>
      </c>
      <c r="F12" s="42">
        <v>72000</v>
      </c>
      <c r="G12" s="42">
        <v>72000</v>
      </c>
    </row>
    <row r="13" spans="1:10" x14ac:dyDescent="0.25">
      <c r="A13" s="53" t="s">
        <v>29</v>
      </c>
      <c r="B13" s="50"/>
      <c r="C13" s="43"/>
      <c r="D13" s="43"/>
      <c r="E13" s="42"/>
      <c r="F13" s="42"/>
      <c r="G13" s="42"/>
    </row>
    <row r="16" spans="1:10" ht="15.75" x14ac:dyDescent="0.25">
      <c r="B16" s="146" t="s">
        <v>60</v>
      </c>
      <c r="C16" s="146"/>
      <c r="D16" s="146"/>
      <c r="E16" s="146"/>
      <c r="F16" s="146"/>
      <c r="G16" s="146"/>
    </row>
    <row r="17" spans="1:7" ht="18.75" x14ac:dyDescent="0.25">
      <c r="B17" s="31"/>
      <c r="C17" s="31"/>
      <c r="D17" s="31"/>
      <c r="E17" s="31"/>
      <c r="F17" s="31"/>
      <c r="G17" s="31"/>
    </row>
    <row r="18" spans="1:7" ht="25.5" x14ac:dyDescent="0.25">
      <c r="A18" s="36" t="s">
        <v>40</v>
      </c>
      <c r="B18" s="37" t="s">
        <v>21</v>
      </c>
      <c r="C18" s="38" t="s">
        <v>77</v>
      </c>
      <c r="D18" s="38" t="s">
        <v>73</v>
      </c>
      <c r="E18" s="36" t="s">
        <v>70</v>
      </c>
      <c r="F18" s="36" t="s">
        <v>71</v>
      </c>
      <c r="G18" s="36" t="s">
        <v>72</v>
      </c>
    </row>
    <row r="19" spans="1:7" ht="10.15" customHeight="1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7" x14ac:dyDescent="0.25">
      <c r="A20" s="41">
        <v>8</v>
      </c>
      <c r="B20" s="41" t="s">
        <v>66</v>
      </c>
      <c r="C20" s="41"/>
      <c r="D20" s="41"/>
      <c r="E20" s="42"/>
      <c r="F20" s="42"/>
      <c r="G20" s="42"/>
    </row>
    <row r="21" spans="1:7" x14ac:dyDescent="0.25">
      <c r="A21" s="53">
        <v>81</v>
      </c>
      <c r="B21" s="43" t="s">
        <v>67</v>
      </c>
      <c r="C21" s="43"/>
      <c r="D21" s="43"/>
      <c r="E21" s="42"/>
      <c r="F21" s="42"/>
      <c r="G21" s="42"/>
    </row>
    <row r="22" spans="1:7" x14ac:dyDescent="0.25">
      <c r="A22" s="66" t="s">
        <v>29</v>
      </c>
      <c r="B22" s="43"/>
      <c r="C22" s="61"/>
      <c r="D22" s="61"/>
      <c r="E22" s="61"/>
      <c r="F22" s="61"/>
      <c r="G22" s="61"/>
    </row>
    <row r="23" spans="1:7" x14ac:dyDescent="0.25">
      <c r="A23" s="61"/>
      <c r="B23" s="52"/>
      <c r="C23" s="61"/>
      <c r="D23" s="61"/>
      <c r="E23" s="61"/>
      <c r="F23" s="61"/>
      <c r="G23" s="61"/>
    </row>
    <row r="24" spans="1:7" x14ac:dyDescent="0.25">
      <c r="A24" s="61"/>
      <c r="B24" s="41" t="s">
        <v>61</v>
      </c>
      <c r="C24" s="61"/>
      <c r="D24" s="61"/>
      <c r="E24" s="61"/>
      <c r="F24" s="61"/>
      <c r="G24" s="61"/>
    </row>
    <row r="25" spans="1:7" x14ac:dyDescent="0.25">
      <c r="A25" s="41">
        <v>1</v>
      </c>
      <c r="B25" s="41" t="s">
        <v>41</v>
      </c>
      <c r="C25" s="41"/>
      <c r="D25" s="41"/>
      <c r="E25" s="42"/>
      <c r="F25" s="42"/>
      <c r="G25" s="42"/>
    </row>
    <row r="26" spans="1:7" x14ac:dyDescent="0.25">
      <c r="A26" s="53">
        <v>11</v>
      </c>
      <c r="B26" s="43" t="s">
        <v>41</v>
      </c>
      <c r="C26" s="43"/>
      <c r="D26" s="43"/>
      <c r="E26" s="42"/>
      <c r="F26" s="42"/>
      <c r="G26" s="42"/>
    </row>
    <row r="27" spans="1:7" x14ac:dyDescent="0.25">
      <c r="A27" s="72">
        <v>54</v>
      </c>
      <c r="B27" s="51" t="s">
        <v>59</v>
      </c>
      <c r="C27" s="76">
        <v>71554</v>
      </c>
      <c r="D27" s="76">
        <v>72000</v>
      </c>
      <c r="E27" s="76">
        <v>72000</v>
      </c>
      <c r="F27" s="76">
        <v>72000</v>
      </c>
      <c r="G27" s="76">
        <v>72000</v>
      </c>
    </row>
    <row r="28" spans="1:7" x14ac:dyDescent="0.25">
      <c r="A28" s="41">
        <v>3</v>
      </c>
      <c r="B28" s="41" t="s">
        <v>64</v>
      </c>
      <c r="C28" s="41"/>
      <c r="D28" s="41"/>
      <c r="E28" s="42"/>
      <c r="F28" s="42"/>
      <c r="G28" s="42"/>
    </row>
    <row r="29" spans="1:7" x14ac:dyDescent="0.25">
      <c r="A29" s="53">
        <v>31</v>
      </c>
      <c r="B29" s="43" t="s">
        <v>42</v>
      </c>
      <c r="C29" s="43"/>
      <c r="D29" s="43"/>
      <c r="E29" s="42"/>
      <c r="F29" s="42"/>
      <c r="G29" s="42"/>
    </row>
    <row r="30" spans="1:7" x14ac:dyDescent="0.25">
      <c r="A30" s="41">
        <v>4</v>
      </c>
      <c r="B30" s="41" t="s">
        <v>65</v>
      </c>
      <c r="C30" s="41"/>
      <c r="D30" s="41"/>
      <c r="E30" s="42"/>
      <c r="F30" s="42"/>
      <c r="G30" s="42"/>
    </row>
    <row r="31" spans="1:7" x14ac:dyDescent="0.25">
      <c r="A31" s="53">
        <v>43</v>
      </c>
      <c r="B31" s="43" t="s">
        <v>63</v>
      </c>
      <c r="C31" s="43"/>
      <c r="D31" s="43"/>
      <c r="E31" s="42"/>
      <c r="F31" s="42"/>
      <c r="G31" s="42"/>
    </row>
    <row r="32" spans="1:7" x14ac:dyDescent="0.25">
      <c r="A32" s="41"/>
      <c r="B32" s="43"/>
      <c r="C32" s="43"/>
      <c r="D32" s="43"/>
      <c r="E32" s="42"/>
      <c r="F32" s="42"/>
      <c r="G32" s="42"/>
    </row>
    <row r="33" spans="1:7" x14ac:dyDescent="0.25">
      <c r="A33" s="53" t="s">
        <v>29</v>
      </c>
      <c r="B33" s="43"/>
      <c r="C33" s="43"/>
      <c r="D33" s="43"/>
      <c r="E33" s="42"/>
      <c r="F33" s="42"/>
      <c r="G33" s="42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D2F5-8F39-4B04-8C75-CF431861C901}">
  <dimension ref="A1:I117"/>
  <sheetViews>
    <sheetView topLeftCell="A64" workbookViewId="0">
      <selection activeCell="M9" sqref="M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62" t="s">
        <v>109</v>
      </c>
      <c r="B1" s="162"/>
      <c r="C1" s="162"/>
      <c r="D1" s="162"/>
      <c r="E1" s="162"/>
      <c r="F1" s="162"/>
      <c r="G1" s="162"/>
      <c r="H1" s="162"/>
      <c r="I1" s="162"/>
    </row>
    <row r="2" spans="1:9" ht="18" x14ac:dyDescent="0.25">
      <c r="A2" s="89"/>
      <c r="B2" s="89"/>
      <c r="C2" s="89"/>
      <c r="D2" s="89"/>
      <c r="E2" s="89"/>
      <c r="F2" s="89"/>
      <c r="G2" s="89"/>
      <c r="H2" s="90"/>
      <c r="I2" s="90"/>
    </row>
    <row r="3" spans="1:9" ht="18" customHeight="1" x14ac:dyDescent="0.25">
      <c r="A3" s="162" t="s">
        <v>62</v>
      </c>
      <c r="B3" s="163"/>
      <c r="C3" s="163"/>
      <c r="D3" s="163"/>
      <c r="E3" s="163"/>
      <c r="F3" s="163"/>
      <c r="G3" s="163"/>
      <c r="H3" s="163"/>
      <c r="I3" s="163"/>
    </row>
    <row r="4" spans="1:9" ht="18" x14ac:dyDescent="0.25">
      <c r="A4" s="89"/>
      <c r="B4" s="89"/>
      <c r="C4" s="89"/>
      <c r="D4" s="89"/>
      <c r="E4" s="89"/>
      <c r="F4" s="89"/>
      <c r="G4" s="89"/>
      <c r="H4" s="90"/>
      <c r="I4" s="90"/>
    </row>
    <row r="5" spans="1:9" ht="25.5" x14ac:dyDescent="0.25">
      <c r="A5" s="164" t="s">
        <v>110</v>
      </c>
      <c r="B5" s="165"/>
      <c r="C5" s="166"/>
      <c r="D5" s="91" t="s">
        <v>111</v>
      </c>
      <c r="E5" s="91" t="s">
        <v>148</v>
      </c>
      <c r="F5" s="92" t="s">
        <v>149</v>
      </c>
      <c r="G5" s="92" t="s">
        <v>150</v>
      </c>
      <c r="H5" s="92" t="s">
        <v>112</v>
      </c>
      <c r="I5" s="92" t="s">
        <v>151</v>
      </c>
    </row>
    <row r="6" spans="1:9" ht="25.5" x14ac:dyDescent="0.25">
      <c r="A6" s="167" t="s">
        <v>113</v>
      </c>
      <c r="B6" s="168"/>
      <c r="C6" s="169"/>
      <c r="D6" s="117" t="s">
        <v>114</v>
      </c>
      <c r="E6" s="118">
        <f>E7+E15+E23</f>
        <v>136448</v>
      </c>
      <c r="F6" s="118">
        <f>F7+F15+F23</f>
        <v>251431.4</v>
      </c>
      <c r="G6" s="118">
        <f>G7+G15+G23</f>
        <v>181332</v>
      </c>
      <c r="H6" s="118">
        <f>H7+H15+H23</f>
        <v>181332</v>
      </c>
      <c r="I6" s="118">
        <f>I7+I15+I23</f>
        <v>181332</v>
      </c>
    </row>
    <row r="7" spans="1:9" ht="25.5" x14ac:dyDescent="0.25">
      <c r="A7" s="159" t="s">
        <v>115</v>
      </c>
      <c r="B7" s="160"/>
      <c r="C7" s="161"/>
      <c r="D7" s="94" t="s">
        <v>116</v>
      </c>
      <c r="E7" s="95">
        <f>E8</f>
        <v>94568</v>
      </c>
      <c r="F7" s="95">
        <f>SUM(F8)</f>
        <v>225994.18</v>
      </c>
      <c r="G7" s="95">
        <f t="shared" ref="G7:I7" si="0">SUM(G8)</f>
        <v>159343</v>
      </c>
      <c r="H7" s="95">
        <f t="shared" si="0"/>
        <v>159343</v>
      </c>
      <c r="I7" s="95">
        <f t="shared" si="0"/>
        <v>159343</v>
      </c>
    </row>
    <row r="8" spans="1:9" x14ac:dyDescent="0.25">
      <c r="A8" s="156" t="s">
        <v>117</v>
      </c>
      <c r="B8" s="157"/>
      <c r="C8" s="158"/>
      <c r="D8" s="98" t="s">
        <v>41</v>
      </c>
      <c r="E8" s="95">
        <f>E9+E13</f>
        <v>94568</v>
      </c>
      <c r="F8" s="95">
        <f>F9+F13</f>
        <v>225994.18</v>
      </c>
      <c r="G8" s="95">
        <f>G9+G13</f>
        <v>159343</v>
      </c>
      <c r="H8" s="95">
        <f t="shared" ref="H8:I8" si="1">H9+H13</f>
        <v>159343</v>
      </c>
      <c r="I8" s="95">
        <f t="shared" si="1"/>
        <v>159343</v>
      </c>
    </row>
    <row r="9" spans="1:9" x14ac:dyDescent="0.25">
      <c r="A9" s="159">
        <v>3</v>
      </c>
      <c r="B9" s="160"/>
      <c r="C9" s="161"/>
      <c r="D9" s="94" t="s">
        <v>33</v>
      </c>
      <c r="E9" s="95">
        <f>SUM(E10:E12)</f>
        <v>23014</v>
      </c>
      <c r="F9" s="106">
        <f>SUM(F10:F12)</f>
        <v>153994.18</v>
      </c>
      <c r="G9" s="102">
        <f>SUM(G10:G12)</f>
        <v>87343</v>
      </c>
      <c r="H9" s="102">
        <f t="shared" ref="H9:I9" si="2">SUM(H10:H12)</f>
        <v>87343</v>
      </c>
      <c r="I9" s="102">
        <f t="shared" si="2"/>
        <v>87343</v>
      </c>
    </row>
    <row r="10" spans="1:9" x14ac:dyDescent="0.25">
      <c r="A10" s="153">
        <v>31</v>
      </c>
      <c r="B10" s="154"/>
      <c r="C10" s="155"/>
      <c r="D10" s="101" t="s">
        <v>34</v>
      </c>
      <c r="E10" s="99">
        <v>0</v>
      </c>
      <c r="F10" s="102">
        <v>120491.18</v>
      </c>
      <c r="G10" s="102">
        <v>60000</v>
      </c>
      <c r="H10" s="102">
        <v>60000</v>
      </c>
      <c r="I10" s="102">
        <v>60000</v>
      </c>
    </row>
    <row r="11" spans="1:9" x14ac:dyDescent="0.25">
      <c r="A11" s="153">
        <v>32</v>
      </c>
      <c r="B11" s="154"/>
      <c r="C11" s="155"/>
      <c r="D11" s="101" t="s">
        <v>35</v>
      </c>
      <c r="E11" s="99">
        <v>13760</v>
      </c>
      <c r="F11" s="102">
        <v>24203</v>
      </c>
      <c r="G11" s="102">
        <v>21643</v>
      </c>
      <c r="H11" s="102">
        <v>21643</v>
      </c>
      <c r="I11" s="102">
        <v>21643</v>
      </c>
    </row>
    <row r="12" spans="1:9" x14ac:dyDescent="0.25">
      <c r="A12" s="103">
        <v>34</v>
      </c>
      <c r="B12" s="104"/>
      <c r="C12" s="105"/>
      <c r="D12" s="101" t="s">
        <v>83</v>
      </c>
      <c r="E12" s="99">
        <v>9254</v>
      </c>
      <c r="F12" s="102">
        <v>9300</v>
      </c>
      <c r="G12" s="102">
        <v>5700</v>
      </c>
      <c r="H12" s="102">
        <v>5700</v>
      </c>
      <c r="I12" s="102">
        <v>5700</v>
      </c>
    </row>
    <row r="13" spans="1:9" ht="25.5" x14ac:dyDescent="0.25">
      <c r="A13" s="111">
        <v>5</v>
      </c>
      <c r="B13" s="112"/>
      <c r="C13" s="113"/>
      <c r="D13" s="94" t="s">
        <v>118</v>
      </c>
      <c r="E13" s="95">
        <f>SUM(E14)</f>
        <v>71554</v>
      </c>
      <c r="F13" s="106">
        <f>SUM(F14)</f>
        <v>72000</v>
      </c>
      <c r="G13" s="106">
        <f t="shared" ref="G13:I13" si="3">SUM(G14)</f>
        <v>72000</v>
      </c>
      <c r="H13" s="106">
        <f t="shared" si="3"/>
        <v>72000</v>
      </c>
      <c r="I13" s="106">
        <f t="shared" si="3"/>
        <v>72000</v>
      </c>
    </row>
    <row r="14" spans="1:9" x14ac:dyDescent="0.25">
      <c r="A14" s="103">
        <v>54</v>
      </c>
      <c r="B14" s="104"/>
      <c r="C14" s="105"/>
      <c r="D14" s="101" t="s">
        <v>118</v>
      </c>
      <c r="E14" s="99">
        <v>71554</v>
      </c>
      <c r="F14" s="102">
        <v>72000</v>
      </c>
      <c r="G14" s="102">
        <v>72000</v>
      </c>
      <c r="H14" s="102">
        <v>72000</v>
      </c>
      <c r="I14" s="102">
        <v>72000</v>
      </c>
    </row>
    <row r="15" spans="1:9" x14ac:dyDescent="0.25">
      <c r="A15" s="159" t="s">
        <v>119</v>
      </c>
      <c r="B15" s="160"/>
      <c r="C15" s="161"/>
      <c r="D15" s="94" t="s">
        <v>120</v>
      </c>
      <c r="E15" s="95">
        <f>E16+E19</f>
        <v>23978</v>
      </c>
      <c r="F15" s="106">
        <f>F16+F19</f>
        <v>21989</v>
      </c>
      <c r="G15" s="106">
        <f t="shared" ref="G15:I15" si="4">G16+G19</f>
        <v>21989</v>
      </c>
      <c r="H15" s="106">
        <f t="shared" si="4"/>
        <v>21989</v>
      </c>
      <c r="I15" s="106">
        <f t="shared" si="4"/>
        <v>21989</v>
      </c>
    </row>
    <row r="16" spans="1:9" x14ac:dyDescent="0.25">
      <c r="A16" s="147" t="s">
        <v>117</v>
      </c>
      <c r="B16" s="148"/>
      <c r="C16" s="149"/>
      <c r="D16" s="115" t="s">
        <v>41</v>
      </c>
      <c r="E16" s="95">
        <v>11989</v>
      </c>
      <c r="F16" s="106">
        <f>F17</f>
        <v>10000</v>
      </c>
      <c r="G16" s="106">
        <f>G17</f>
        <v>10000</v>
      </c>
      <c r="H16" s="106">
        <f t="shared" ref="H16:I16" si="5">H17</f>
        <v>10000</v>
      </c>
      <c r="I16" s="106">
        <f t="shared" si="5"/>
        <v>10000</v>
      </c>
    </row>
    <row r="17" spans="1:9" x14ac:dyDescent="0.25">
      <c r="A17" s="150">
        <v>3</v>
      </c>
      <c r="B17" s="151"/>
      <c r="C17" s="152"/>
      <c r="D17" s="101" t="s">
        <v>33</v>
      </c>
      <c r="E17" s="99">
        <v>11989</v>
      </c>
      <c r="F17" s="102">
        <f>SUM(F18)</f>
        <v>10000</v>
      </c>
      <c r="G17" s="102">
        <f t="shared" ref="G17:I17" si="6">SUM(G18)</f>
        <v>10000</v>
      </c>
      <c r="H17" s="102">
        <f t="shared" si="6"/>
        <v>10000</v>
      </c>
      <c r="I17" s="102">
        <f t="shared" si="6"/>
        <v>10000</v>
      </c>
    </row>
    <row r="18" spans="1:9" x14ac:dyDescent="0.25">
      <c r="A18" s="153">
        <v>31</v>
      </c>
      <c r="B18" s="154"/>
      <c r="C18" s="155"/>
      <c r="D18" s="101" t="s">
        <v>34</v>
      </c>
      <c r="E18" s="99">
        <v>11989</v>
      </c>
      <c r="F18" s="102">
        <v>10000</v>
      </c>
      <c r="G18" s="102">
        <v>10000</v>
      </c>
      <c r="H18" s="102">
        <v>10000</v>
      </c>
      <c r="I18" s="102">
        <v>10000</v>
      </c>
    </row>
    <row r="19" spans="1:9" ht="15" customHeight="1" x14ac:dyDescent="0.25">
      <c r="A19" s="147" t="s">
        <v>121</v>
      </c>
      <c r="B19" s="148"/>
      <c r="C19" s="149"/>
      <c r="D19" s="115" t="s">
        <v>122</v>
      </c>
      <c r="E19" s="95">
        <v>11989</v>
      </c>
      <c r="F19" s="106">
        <v>11989</v>
      </c>
      <c r="G19" s="106">
        <v>11989</v>
      </c>
      <c r="H19" s="106">
        <v>11989</v>
      </c>
      <c r="I19" s="106">
        <v>11989</v>
      </c>
    </row>
    <row r="20" spans="1:9" ht="15" customHeight="1" x14ac:dyDescent="0.25">
      <c r="A20" s="150">
        <v>3</v>
      </c>
      <c r="B20" s="151"/>
      <c r="C20" s="152"/>
      <c r="D20" s="101" t="s">
        <v>33</v>
      </c>
      <c r="E20" s="99">
        <f>SUM(E21:E22)</f>
        <v>11989</v>
      </c>
      <c r="F20" s="99">
        <f>SUM(F21:F22)</f>
        <v>11989</v>
      </c>
      <c r="G20" s="95">
        <f>G21+G22</f>
        <v>11989</v>
      </c>
      <c r="H20" s="95">
        <f t="shared" ref="H20:I20" si="7">H21+H22</f>
        <v>11989</v>
      </c>
      <c r="I20" s="95">
        <f t="shared" si="7"/>
        <v>11989</v>
      </c>
    </row>
    <row r="21" spans="1:9" x14ac:dyDescent="0.25">
      <c r="A21" s="103">
        <v>31</v>
      </c>
      <c r="B21" s="104"/>
      <c r="C21" s="105"/>
      <c r="D21" s="101" t="s">
        <v>33</v>
      </c>
      <c r="E21" s="99">
        <v>1040</v>
      </c>
      <c r="F21" s="99">
        <v>1040</v>
      </c>
      <c r="G21" s="99">
        <v>1040</v>
      </c>
      <c r="H21" s="99">
        <v>1040</v>
      </c>
      <c r="I21" s="99">
        <v>1040</v>
      </c>
    </row>
    <row r="22" spans="1:9" x14ac:dyDescent="0.25">
      <c r="A22" s="153">
        <v>32</v>
      </c>
      <c r="B22" s="154"/>
      <c r="C22" s="155"/>
      <c r="D22" s="101" t="s">
        <v>35</v>
      </c>
      <c r="E22" s="99">
        <v>10949</v>
      </c>
      <c r="F22" s="99">
        <v>10949</v>
      </c>
      <c r="G22" s="99">
        <v>10949</v>
      </c>
      <c r="H22" s="99">
        <v>10949</v>
      </c>
      <c r="I22" s="99">
        <v>10949</v>
      </c>
    </row>
    <row r="23" spans="1:9" ht="30.75" customHeight="1" x14ac:dyDescent="0.25">
      <c r="A23" s="159" t="s">
        <v>123</v>
      </c>
      <c r="B23" s="160"/>
      <c r="C23" s="161"/>
      <c r="D23" s="94" t="s">
        <v>124</v>
      </c>
      <c r="E23" s="95">
        <f>E24</f>
        <v>17902</v>
      </c>
      <c r="F23" s="95">
        <f>F25+F28</f>
        <v>3448.22</v>
      </c>
      <c r="G23" s="95">
        <f>G25+G28</f>
        <v>0</v>
      </c>
      <c r="H23" s="95">
        <f t="shared" ref="H23:I23" si="8">H25+H28</f>
        <v>0</v>
      </c>
      <c r="I23" s="95">
        <f t="shared" si="8"/>
        <v>0</v>
      </c>
    </row>
    <row r="24" spans="1:9" ht="15" customHeight="1" x14ac:dyDescent="0.25">
      <c r="A24" s="156" t="s">
        <v>117</v>
      </c>
      <c r="B24" s="157"/>
      <c r="C24" s="158"/>
      <c r="D24" s="98" t="s">
        <v>41</v>
      </c>
      <c r="E24" s="99">
        <f>E25+E28</f>
        <v>17902</v>
      </c>
      <c r="F24" s="95"/>
      <c r="G24" s="95"/>
      <c r="H24" s="95"/>
      <c r="I24" s="95"/>
    </row>
    <row r="25" spans="1:9" x14ac:dyDescent="0.25">
      <c r="A25" s="93">
        <v>3</v>
      </c>
      <c r="B25" s="112"/>
      <c r="C25" s="113"/>
      <c r="D25" s="94" t="s">
        <v>33</v>
      </c>
      <c r="E25" s="95">
        <f>SUM(E26:E27)</f>
        <v>17299</v>
      </c>
      <c r="F25" s="95">
        <f>SUM(F26:F27)</f>
        <v>3448.22</v>
      </c>
      <c r="G25" s="95">
        <f>SUM(G26:G27)</f>
        <v>0</v>
      </c>
      <c r="H25" s="95">
        <f t="shared" ref="H25:I25" si="9">SUM(H26:H27)</f>
        <v>0</v>
      </c>
      <c r="I25" s="95">
        <f t="shared" si="9"/>
        <v>0</v>
      </c>
    </row>
    <row r="26" spans="1:9" x14ac:dyDescent="0.25">
      <c r="A26" s="103">
        <v>31</v>
      </c>
      <c r="B26" s="104"/>
      <c r="C26" s="105"/>
      <c r="D26" s="101" t="s">
        <v>33</v>
      </c>
      <c r="E26" s="99">
        <v>14300</v>
      </c>
      <c r="F26" s="99">
        <v>3384.58</v>
      </c>
      <c r="G26" s="99">
        <v>0</v>
      </c>
      <c r="H26" s="99">
        <v>0</v>
      </c>
      <c r="I26" s="99">
        <v>0</v>
      </c>
    </row>
    <row r="27" spans="1:9" x14ac:dyDescent="0.25">
      <c r="A27" s="153">
        <v>32</v>
      </c>
      <c r="B27" s="154"/>
      <c r="C27" s="155"/>
      <c r="D27" s="101" t="s">
        <v>35</v>
      </c>
      <c r="E27" s="99">
        <v>2999</v>
      </c>
      <c r="F27" s="99">
        <v>63.64</v>
      </c>
      <c r="G27" s="99">
        <v>0</v>
      </c>
      <c r="H27" s="99">
        <v>0</v>
      </c>
      <c r="I27" s="99">
        <v>0</v>
      </c>
    </row>
    <row r="28" spans="1:9" ht="25.5" x14ac:dyDescent="0.25">
      <c r="A28" s="159">
        <v>4</v>
      </c>
      <c r="B28" s="160"/>
      <c r="C28" s="161"/>
      <c r="D28" s="94" t="s">
        <v>152</v>
      </c>
      <c r="E28" s="95">
        <f>SUM(E29)</f>
        <v>603</v>
      </c>
      <c r="F28" s="95">
        <v>0</v>
      </c>
      <c r="G28" s="95">
        <v>0</v>
      </c>
      <c r="H28" s="95">
        <v>0</v>
      </c>
      <c r="I28" s="95">
        <f>SUM(I29)</f>
        <v>0</v>
      </c>
    </row>
    <row r="29" spans="1:9" x14ac:dyDescent="0.25">
      <c r="A29" s="100">
        <v>42</v>
      </c>
      <c r="B29" s="104"/>
      <c r="C29" s="105"/>
      <c r="D29" s="101" t="s">
        <v>152</v>
      </c>
      <c r="E29" s="99">
        <v>603</v>
      </c>
      <c r="F29" s="99">
        <v>0</v>
      </c>
      <c r="G29" s="99">
        <v>0</v>
      </c>
      <c r="H29" s="99">
        <v>0</v>
      </c>
      <c r="I29" s="99">
        <v>0</v>
      </c>
    </row>
    <row r="30" spans="1:9" ht="25.5" x14ac:dyDescent="0.25">
      <c r="A30" s="167" t="s">
        <v>125</v>
      </c>
      <c r="B30" s="168"/>
      <c r="C30" s="169"/>
      <c r="D30" s="117" t="s">
        <v>126</v>
      </c>
      <c r="E30" s="118">
        <f>E31</f>
        <v>642074</v>
      </c>
      <c r="F30" s="119">
        <f>F31+F36</f>
        <v>674177</v>
      </c>
      <c r="G30" s="119">
        <f t="shared" ref="G30:I30" si="10">G31+G36</f>
        <v>674177</v>
      </c>
      <c r="H30" s="119">
        <f t="shared" si="10"/>
        <v>674177</v>
      </c>
      <c r="I30" s="119">
        <f t="shared" si="10"/>
        <v>674177</v>
      </c>
    </row>
    <row r="31" spans="1:9" ht="25.5" x14ac:dyDescent="0.25">
      <c r="A31" s="159" t="s">
        <v>127</v>
      </c>
      <c r="B31" s="160"/>
      <c r="C31" s="161"/>
      <c r="D31" s="94" t="s">
        <v>128</v>
      </c>
      <c r="E31" s="95">
        <f>E33+E41</f>
        <v>642074</v>
      </c>
      <c r="F31" s="102">
        <f>F32</f>
        <v>622553</v>
      </c>
      <c r="G31" s="102">
        <f>SUM(G32)</f>
        <v>596720</v>
      </c>
      <c r="H31" s="102">
        <f t="shared" ref="H31:I31" si="11">SUM(H32)</f>
        <v>596720</v>
      </c>
      <c r="I31" s="102">
        <f t="shared" si="11"/>
        <v>596720</v>
      </c>
    </row>
    <row r="32" spans="1:9" x14ac:dyDescent="0.25">
      <c r="A32" s="156" t="s">
        <v>129</v>
      </c>
      <c r="B32" s="157"/>
      <c r="C32" s="158"/>
      <c r="D32" s="98" t="s">
        <v>130</v>
      </c>
      <c r="E32" s="99">
        <f>SUM(E33)</f>
        <v>564625</v>
      </c>
      <c r="F32" s="102">
        <f>F33</f>
        <v>622553</v>
      </c>
      <c r="G32" s="102">
        <f>SUM(G33)</f>
        <v>596720</v>
      </c>
      <c r="H32" s="102">
        <f>SUM(H33)</f>
        <v>596720</v>
      </c>
      <c r="I32" s="102">
        <f>SUM(I33)</f>
        <v>596720</v>
      </c>
    </row>
    <row r="33" spans="1:9" x14ac:dyDescent="0.25">
      <c r="A33" s="159">
        <v>3</v>
      </c>
      <c r="B33" s="160"/>
      <c r="C33" s="161"/>
      <c r="D33" s="94" t="s">
        <v>33</v>
      </c>
      <c r="E33" s="95">
        <f>SUM(E34:E35)</f>
        <v>564625</v>
      </c>
      <c r="F33" s="102">
        <f>SUM(F34:F35)</f>
        <v>622553</v>
      </c>
      <c r="G33" s="102">
        <f>SUM(G34:G35)</f>
        <v>596720</v>
      </c>
      <c r="H33" s="102">
        <f t="shared" ref="H33:I33" si="12">SUM(H34:H35)</f>
        <v>596720</v>
      </c>
      <c r="I33" s="102">
        <f t="shared" si="12"/>
        <v>596720</v>
      </c>
    </row>
    <row r="34" spans="1:9" x14ac:dyDescent="0.25">
      <c r="A34" s="153">
        <v>31</v>
      </c>
      <c r="B34" s="154"/>
      <c r="C34" s="155"/>
      <c r="D34" s="101" t="s">
        <v>34</v>
      </c>
      <c r="E34" s="99">
        <v>551831</v>
      </c>
      <c r="F34" s="102">
        <v>602645</v>
      </c>
      <c r="G34" s="102">
        <v>576812</v>
      </c>
      <c r="H34" s="102">
        <v>576812</v>
      </c>
      <c r="I34" s="102">
        <v>576812</v>
      </c>
    </row>
    <row r="35" spans="1:9" x14ac:dyDescent="0.25">
      <c r="A35" s="153">
        <v>32</v>
      </c>
      <c r="B35" s="154"/>
      <c r="C35" s="155"/>
      <c r="D35" s="101" t="s">
        <v>35</v>
      </c>
      <c r="E35" s="99">
        <v>12794</v>
      </c>
      <c r="F35" s="102">
        <v>19908</v>
      </c>
      <c r="G35" s="102">
        <v>19908</v>
      </c>
      <c r="H35" s="102">
        <v>19908</v>
      </c>
      <c r="I35" s="102">
        <v>19908</v>
      </c>
    </row>
    <row r="36" spans="1:9" ht="31.5" customHeight="1" x14ac:dyDescent="0.25">
      <c r="A36" s="159" t="s">
        <v>131</v>
      </c>
      <c r="B36" s="160"/>
      <c r="C36" s="161"/>
      <c r="D36" s="94" t="s">
        <v>132</v>
      </c>
      <c r="E36" s="95">
        <f>E37</f>
        <v>77449</v>
      </c>
      <c r="F36" s="106">
        <f>F37</f>
        <v>51624</v>
      </c>
      <c r="G36" s="106">
        <v>77457</v>
      </c>
      <c r="H36" s="106">
        <v>77457</v>
      </c>
      <c r="I36" s="106">
        <v>77457</v>
      </c>
    </row>
    <row r="37" spans="1:9" ht="15" customHeight="1" x14ac:dyDescent="0.25">
      <c r="A37" s="156" t="s">
        <v>129</v>
      </c>
      <c r="B37" s="157"/>
      <c r="C37" s="158"/>
      <c r="D37" s="98" t="s">
        <v>130</v>
      </c>
      <c r="E37" s="99">
        <f>E41</f>
        <v>77449</v>
      </c>
      <c r="F37" s="106">
        <f>F41</f>
        <v>51624</v>
      </c>
      <c r="G37" s="106">
        <v>77457</v>
      </c>
      <c r="H37" s="106">
        <v>77457</v>
      </c>
      <c r="I37" s="106">
        <v>77457</v>
      </c>
    </row>
    <row r="38" spans="1:9" hidden="1" x14ac:dyDescent="0.25">
      <c r="A38" s="150"/>
      <c r="B38" s="151"/>
      <c r="C38" s="152"/>
      <c r="D38" s="101"/>
      <c r="E38" s="99"/>
      <c r="F38" s="102"/>
      <c r="G38" s="102"/>
      <c r="H38" s="102"/>
      <c r="I38" s="102"/>
    </row>
    <row r="39" spans="1:9" hidden="1" x14ac:dyDescent="0.25">
      <c r="A39" s="153"/>
      <c r="B39" s="154"/>
      <c r="C39" s="155"/>
      <c r="D39" s="101"/>
      <c r="E39" s="99"/>
      <c r="F39" s="102"/>
      <c r="G39" s="102"/>
      <c r="H39" s="102"/>
      <c r="I39" s="102"/>
    </row>
    <row r="40" spans="1:9" ht="15" hidden="1" customHeight="1" x14ac:dyDescent="0.25">
      <c r="A40" s="156"/>
      <c r="B40" s="157"/>
      <c r="C40" s="158"/>
      <c r="D40" s="98"/>
      <c r="E40" s="99"/>
      <c r="F40" s="102"/>
      <c r="G40" s="102"/>
      <c r="H40" s="102"/>
      <c r="I40" s="102"/>
    </row>
    <row r="41" spans="1:9" ht="25.5" x14ac:dyDescent="0.25">
      <c r="A41" s="159">
        <v>4</v>
      </c>
      <c r="B41" s="160"/>
      <c r="C41" s="161"/>
      <c r="D41" s="94" t="s">
        <v>36</v>
      </c>
      <c r="E41" s="95">
        <f>SUM(E42:E43)</f>
        <v>77449</v>
      </c>
      <c r="F41" s="102">
        <f>SUM(F42:F43)</f>
        <v>51624</v>
      </c>
      <c r="G41" s="102">
        <f t="shared" ref="G41:I41" si="13">SUM(G42:G43)</f>
        <v>77457</v>
      </c>
      <c r="H41" s="102">
        <f t="shared" si="13"/>
        <v>77457</v>
      </c>
      <c r="I41" s="102">
        <f t="shared" si="13"/>
        <v>77457</v>
      </c>
    </row>
    <row r="42" spans="1:9" ht="25.5" x14ac:dyDescent="0.25">
      <c r="A42" s="153">
        <v>42</v>
      </c>
      <c r="B42" s="154"/>
      <c r="C42" s="155"/>
      <c r="D42" s="101" t="s">
        <v>85</v>
      </c>
      <c r="E42" s="99">
        <v>55446</v>
      </c>
      <c r="F42" s="102">
        <v>47957</v>
      </c>
      <c r="G42" s="102">
        <v>63100</v>
      </c>
      <c r="H42" s="102">
        <v>63100</v>
      </c>
      <c r="I42" s="102">
        <v>63100</v>
      </c>
    </row>
    <row r="43" spans="1:9" ht="27.75" customHeight="1" x14ac:dyDescent="0.25">
      <c r="A43" s="153">
        <v>45</v>
      </c>
      <c r="B43" s="154"/>
      <c r="C43" s="155"/>
      <c r="D43" s="101" t="s">
        <v>86</v>
      </c>
      <c r="E43" s="99">
        <v>22003</v>
      </c>
      <c r="F43" s="102">
        <v>3667</v>
      </c>
      <c r="G43" s="102">
        <v>14357</v>
      </c>
      <c r="H43" s="102">
        <v>14357</v>
      </c>
      <c r="I43" s="102">
        <v>14357</v>
      </c>
    </row>
    <row r="44" spans="1:9" ht="28.5" customHeight="1" x14ac:dyDescent="0.25">
      <c r="A44" s="167" t="s">
        <v>133</v>
      </c>
      <c r="B44" s="168"/>
      <c r="C44" s="169"/>
      <c r="D44" s="117" t="s">
        <v>134</v>
      </c>
      <c r="E44" s="118">
        <f>E45+E81+E86</f>
        <v>1503058</v>
      </c>
      <c r="F44" s="118">
        <f>F45</f>
        <v>3058013.09</v>
      </c>
      <c r="G44" s="118">
        <f>G45+G81+G86</f>
        <v>3323871.14</v>
      </c>
      <c r="H44" s="118">
        <f t="shared" ref="H44:I44" si="14">H45+H81+H86</f>
        <v>3099901</v>
      </c>
      <c r="I44" s="118">
        <f t="shared" si="14"/>
        <v>3099901</v>
      </c>
    </row>
    <row r="45" spans="1:9" x14ac:dyDescent="0.25">
      <c r="A45" s="159" t="s">
        <v>135</v>
      </c>
      <c r="B45" s="160"/>
      <c r="C45" s="161"/>
      <c r="D45" s="94" t="s">
        <v>136</v>
      </c>
      <c r="E45" s="95">
        <f>E58+E62+E75</f>
        <v>1111420</v>
      </c>
      <c r="F45" s="95">
        <f>F46+F58+F62+F75+F95+F102+F107</f>
        <v>3058013.09</v>
      </c>
      <c r="G45" s="95">
        <f>G46+G52+G58+G62+G75+G95</f>
        <v>3323871.14</v>
      </c>
      <c r="H45" s="95">
        <f t="shared" ref="H45:I45" si="15">H46+H52+H58+H62+H75+H95</f>
        <v>3099901</v>
      </c>
      <c r="I45" s="95">
        <f t="shared" si="15"/>
        <v>3099901</v>
      </c>
    </row>
    <row r="46" spans="1:9" ht="15" customHeight="1" x14ac:dyDescent="0.25">
      <c r="A46" s="147" t="s">
        <v>117</v>
      </c>
      <c r="B46" s="148"/>
      <c r="C46" s="149"/>
      <c r="D46" s="115" t="s">
        <v>41</v>
      </c>
      <c r="E46" s="95"/>
      <c r="F46" s="95">
        <f>F47+F49</f>
        <v>339085</v>
      </c>
      <c r="G46" s="95">
        <f>G47+G49</f>
        <v>111985</v>
      </c>
      <c r="H46" s="95">
        <f t="shared" ref="H46:I46" si="16">H47+H49</f>
        <v>0</v>
      </c>
      <c r="I46" s="95">
        <f t="shared" si="16"/>
        <v>0</v>
      </c>
    </row>
    <row r="47" spans="1:9" ht="15" customHeight="1" x14ac:dyDescent="0.25">
      <c r="A47" s="96">
        <v>3</v>
      </c>
      <c r="B47" s="97"/>
      <c r="C47" s="98"/>
      <c r="D47" s="101" t="s">
        <v>33</v>
      </c>
      <c r="E47" s="95"/>
      <c r="F47" s="95">
        <f>SUM(F48)</f>
        <v>227100</v>
      </c>
      <c r="G47" s="99">
        <v>0</v>
      </c>
      <c r="H47" s="99">
        <v>0</v>
      </c>
      <c r="I47" s="99">
        <v>0</v>
      </c>
    </row>
    <row r="48" spans="1:9" ht="15" customHeight="1" x14ac:dyDescent="0.25">
      <c r="A48" s="96">
        <v>31</v>
      </c>
      <c r="B48" s="97"/>
      <c r="C48" s="98"/>
      <c r="D48" s="101" t="s">
        <v>34</v>
      </c>
      <c r="E48" s="99">
        <v>112000</v>
      </c>
      <c r="F48" s="99">
        <v>227100</v>
      </c>
      <c r="G48" s="99">
        <v>0</v>
      </c>
      <c r="H48" s="99">
        <v>0</v>
      </c>
      <c r="I48" s="99">
        <v>0</v>
      </c>
    </row>
    <row r="49" spans="1:9" ht="15" customHeight="1" x14ac:dyDescent="0.25">
      <c r="A49" s="96">
        <v>4</v>
      </c>
      <c r="B49" s="114"/>
      <c r="C49" s="101"/>
      <c r="D49" s="94" t="s">
        <v>153</v>
      </c>
      <c r="E49" s="95">
        <f>SUM(E50:E51)</f>
        <v>227666</v>
      </c>
      <c r="F49" s="99">
        <f>F50</f>
        <v>111985</v>
      </c>
      <c r="G49" s="99">
        <f>G50</f>
        <v>111985</v>
      </c>
      <c r="H49" s="99">
        <f t="shared" ref="H49:I49" si="17">H50</f>
        <v>0</v>
      </c>
      <c r="I49" s="99">
        <f t="shared" si="17"/>
        <v>0</v>
      </c>
    </row>
    <row r="50" spans="1:9" ht="24" customHeight="1" x14ac:dyDescent="0.25">
      <c r="A50" s="96">
        <v>42</v>
      </c>
      <c r="B50" s="107"/>
      <c r="C50" s="98"/>
      <c r="D50" s="101" t="s">
        <v>36</v>
      </c>
      <c r="E50" s="99">
        <v>21438</v>
      </c>
      <c r="F50" s="99">
        <v>111985</v>
      </c>
      <c r="G50" s="99">
        <v>111985</v>
      </c>
      <c r="H50" s="99">
        <v>0</v>
      </c>
      <c r="I50" s="99">
        <v>0</v>
      </c>
    </row>
    <row r="51" spans="1:9" ht="21" customHeight="1" x14ac:dyDescent="0.25">
      <c r="A51" s="96">
        <v>45</v>
      </c>
      <c r="B51" s="97"/>
      <c r="C51" s="98"/>
      <c r="D51" s="101" t="s">
        <v>85</v>
      </c>
      <c r="E51" s="99">
        <v>206228</v>
      </c>
      <c r="F51" s="99">
        <v>0</v>
      </c>
      <c r="G51" s="95"/>
      <c r="H51" s="95"/>
      <c r="I51" s="95"/>
    </row>
    <row r="52" spans="1:9" ht="24" customHeight="1" x14ac:dyDescent="0.25">
      <c r="A52" s="147" t="s">
        <v>129</v>
      </c>
      <c r="B52" s="148"/>
      <c r="C52" s="149"/>
      <c r="D52" s="115" t="s">
        <v>91</v>
      </c>
      <c r="E52" s="95"/>
      <c r="F52" s="95">
        <f>F53+F55</f>
        <v>111985</v>
      </c>
      <c r="G52" s="95">
        <f>G53+G55</f>
        <v>371312.14</v>
      </c>
      <c r="H52" s="95">
        <f t="shared" ref="H52" si="18">H53+H55</f>
        <v>371312</v>
      </c>
      <c r="I52" s="95">
        <f t="shared" ref="I52" si="19">I53+I55</f>
        <v>371312</v>
      </c>
    </row>
    <row r="53" spans="1:9" ht="19.5" customHeight="1" x14ac:dyDescent="0.25">
      <c r="A53" s="96">
        <v>3</v>
      </c>
      <c r="B53" s="97"/>
      <c r="C53" s="98"/>
      <c r="D53" s="101" t="s">
        <v>33</v>
      </c>
      <c r="E53" s="95"/>
      <c r="F53" s="95">
        <f>SUM(F54)</f>
        <v>0</v>
      </c>
      <c r="G53" s="99">
        <f>SUM(G54)</f>
        <v>277100</v>
      </c>
      <c r="H53" s="99">
        <f t="shared" ref="H53:I53" si="20">SUM(H54)</f>
        <v>277100</v>
      </c>
      <c r="I53" s="99">
        <f t="shared" si="20"/>
        <v>277100</v>
      </c>
    </row>
    <row r="54" spans="1:9" ht="20.25" customHeight="1" x14ac:dyDescent="0.25">
      <c r="A54" s="96">
        <v>31</v>
      </c>
      <c r="B54" s="97"/>
      <c r="C54" s="98"/>
      <c r="D54" s="101" t="s">
        <v>34</v>
      </c>
      <c r="E54" s="99">
        <v>0</v>
      </c>
      <c r="F54" s="99">
        <v>0</v>
      </c>
      <c r="G54" s="99">
        <v>277100</v>
      </c>
      <c r="H54" s="99">
        <v>277100</v>
      </c>
      <c r="I54" s="99">
        <v>277100</v>
      </c>
    </row>
    <row r="55" spans="1:9" ht="21.75" customHeight="1" x14ac:dyDescent="0.25">
      <c r="A55" s="96">
        <v>4</v>
      </c>
      <c r="B55" s="114"/>
      <c r="C55" s="101"/>
      <c r="D55" s="94" t="s">
        <v>153</v>
      </c>
      <c r="E55" s="95">
        <f>SUM(E56:E57)</f>
        <v>227666</v>
      </c>
      <c r="F55" s="99">
        <f>F56</f>
        <v>111985</v>
      </c>
      <c r="G55" s="99">
        <f>SUM(G56)</f>
        <v>94212.14</v>
      </c>
      <c r="H55" s="99">
        <f t="shared" ref="H55" si="21">H56</f>
        <v>94212</v>
      </c>
      <c r="I55" s="99">
        <f t="shared" ref="I55" si="22">I56</f>
        <v>94212</v>
      </c>
    </row>
    <row r="56" spans="1:9" ht="27" customHeight="1" x14ac:dyDescent="0.25">
      <c r="A56" s="96">
        <v>42</v>
      </c>
      <c r="B56" s="107"/>
      <c r="C56" s="98"/>
      <c r="D56" s="101" t="s">
        <v>36</v>
      </c>
      <c r="E56" s="99">
        <v>21438</v>
      </c>
      <c r="F56" s="99">
        <v>111985</v>
      </c>
      <c r="G56" s="99">
        <v>94212.14</v>
      </c>
      <c r="H56" s="99">
        <v>94212</v>
      </c>
      <c r="I56" s="99">
        <v>94212</v>
      </c>
    </row>
    <row r="57" spans="1:9" ht="29.25" customHeight="1" x14ac:dyDescent="0.25">
      <c r="A57" s="96">
        <v>45</v>
      </c>
      <c r="B57" s="97"/>
      <c r="C57" s="98"/>
      <c r="D57" s="101" t="s">
        <v>85</v>
      </c>
      <c r="E57" s="99">
        <v>206228</v>
      </c>
      <c r="F57" s="99">
        <v>0</v>
      </c>
      <c r="G57" s="99">
        <v>0</v>
      </c>
      <c r="H57" s="99">
        <v>0</v>
      </c>
      <c r="I57" s="99">
        <v>0</v>
      </c>
    </row>
    <row r="58" spans="1:9" x14ac:dyDescent="0.25">
      <c r="A58" s="147" t="s">
        <v>137</v>
      </c>
      <c r="B58" s="148"/>
      <c r="C58" s="149"/>
      <c r="D58" s="115" t="s">
        <v>138</v>
      </c>
      <c r="E58" s="95">
        <v>24302</v>
      </c>
      <c r="F58" s="106">
        <f>F59</f>
        <v>43872</v>
      </c>
      <c r="G58" s="106">
        <f>G59</f>
        <v>90632</v>
      </c>
      <c r="H58" s="106">
        <f t="shared" ref="H58:I58" si="23">H59</f>
        <v>90632</v>
      </c>
      <c r="I58" s="106">
        <f t="shared" si="23"/>
        <v>90632</v>
      </c>
    </row>
    <row r="59" spans="1:9" x14ac:dyDescent="0.25">
      <c r="A59" s="150">
        <v>3</v>
      </c>
      <c r="B59" s="151"/>
      <c r="C59" s="152"/>
      <c r="D59" s="101" t="s">
        <v>33</v>
      </c>
      <c r="E59" s="99">
        <v>24302</v>
      </c>
      <c r="F59" s="102">
        <f>F60</f>
        <v>43872</v>
      </c>
      <c r="G59" s="102">
        <f>SUM(G60:G61)</f>
        <v>90632</v>
      </c>
      <c r="H59" s="102">
        <f t="shared" ref="H59:I59" si="24">SUM(H60:H61)</f>
        <v>90632</v>
      </c>
      <c r="I59" s="102">
        <f t="shared" si="24"/>
        <v>90632</v>
      </c>
    </row>
    <row r="60" spans="1:9" x14ac:dyDescent="0.25">
      <c r="A60" s="153">
        <v>31</v>
      </c>
      <c r="B60" s="154"/>
      <c r="C60" s="155"/>
      <c r="D60" s="101" t="s">
        <v>34</v>
      </c>
      <c r="E60" s="99">
        <v>24302</v>
      </c>
      <c r="F60" s="102">
        <v>43872</v>
      </c>
      <c r="G60" s="102">
        <v>60632</v>
      </c>
      <c r="H60" s="102">
        <v>60632</v>
      </c>
      <c r="I60" s="102">
        <v>60632</v>
      </c>
    </row>
    <row r="61" spans="1:9" x14ac:dyDescent="0.25">
      <c r="A61" s="103">
        <v>32</v>
      </c>
      <c r="B61" s="104"/>
      <c r="C61" s="105"/>
      <c r="D61" s="101" t="s">
        <v>35</v>
      </c>
      <c r="E61" s="99">
        <v>0</v>
      </c>
      <c r="F61" s="102">
        <v>0</v>
      </c>
      <c r="G61" s="102">
        <v>30000</v>
      </c>
      <c r="H61" s="102">
        <v>30000</v>
      </c>
      <c r="I61" s="102">
        <v>30000</v>
      </c>
    </row>
    <row r="62" spans="1:9" ht="15" customHeight="1" x14ac:dyDescent="0.25">
      <c r="A62" s="147" t="s">
        <v>139</v>
      </c>
      <c r="B62" s="148"/>
      <c r="C62" s="149"/>
      <c r="D62" s="115" t="s">
        <v>65</v>
      </c>
      <c r="E62" s="95">
        <v>1067210</v>
      </c>
      <c r="F62" s="106">
        <f>F63</f>
        <v>2460957</v>
      </c>
      <c r="G62" s="106">
        <f>G63+G69</f>
        <v>2460957</v>
      </c>
      <c r="H62" s="106">
        <f t="shared" ref="H62:I62" si="25">H63+H69</f>
        <v>2460957</v>
      </c>
      <c r="I62" s="106">
        <f t="shared" si="25"/>
        <v>2460957</v>
      </c>
    </row>
    <row r="63" spans="1:9" ht="15" customHeight="1" x14ac:dyDescent="0.25">
      <c r="A63" s="150">
        <v>3</v>
      </c>
      <c r="B63" s="151"/>
      <c r="C63" s="152"/>
      <c r="D63" s="101" t="s">
        <v>33</v>
      </c>
      <c r="E63" s="99">
        <f>SUM(E64:E67)</f>
        <v>1178441</v>
      </c>
      <c r="F63" s="102">
        <f>SUM(F64:F67)</f>
        <v>2460957</v>
      </c>
      <c r="G63" s="102">
        <f>SUM(G64:G67)</f>
        <v>2460957</v>
      </c>
      <c r="H63" s="102">
        <f t="shared" ref="H63:I63" si="26">SUM(H64:H67)</f>
        <v>2460957</v>
      </c>
      <c r="I63" s="102">
        <f t="shared" si="26"/>
        <v>2460957</v>
      </c>
    </row>
    <row r="64" spans="1:9" x14ac:dyDescent="0.25">
      <c r="A64" s="153">
        <v>31</v>
      </c>
      <c r="B64" s="154"/>
      <c r="C64" s="155"/>
      <c r="D64" s="101" t="s">
        <v>34</v>
      </c>
      <c r="E64" s="99">
        <v>550083</v>
      </c>
      <c r="F64" s="102">
        <v>1630505</v>
      </c>
      <c r="G64" s="102">
        <v>1630505</v>
      </c>
      <c r="H64" s="102">
        <v>1630505</v>
      </c>
      <c r="I64" s="102">
        <v>1630505</v>
      </c>
    </row>
    <row r="65" spans="1:9" x14ac:dyDescent="0.25">
      <c r="A65" s="153">
        <v>32</v>
      </c>
      <c r="B65" s="154"/>
      <c r="C65" s="155"/>
      <c r="D65" s="101" t="s">
        <v>35</v>
      </c>
      <c r="E65" s="99">
        <v>620377</v>
      </c>
      <c r="F65" s="102">
        <v>820692</v>
      </c>
      <c r="G65" s="102">
        <v>820692</v>
      </c>
      <c r="H65" s="102">
        <v>820692</v>
      </c>
      <c r="I65" s="102">
        <v>820692</v>
      </c>
    </row>
    <row r="66" spans="1:9" x14ac:dyDescent="0.25">
      <c r="A66" s="103">
        <v>34</v>
      </c>
      <c r="B66" s="104"/>
      <c r="C66" s="105"/>
      <c r="D66" s="101" t="s">
        <v>83</v>
      </c>
      <c r="E66" s="99">
        <v>7036</v>
      </c>
      <c r="F66" s="102">
        <v>7769</v>
      </c>
      <c r="G66" s="102">
        <v>7769</v>
      </c>
      <c r="H66" s="102">
        <v>7769</v>
      </c>
      <c r="I66" s="108">
        <v>7769</v>
      </c>
    </row>
    <row r="67" spans="1:9" x14ac:dyDescent="0.25">
      <c r="A67" s="103">
        <v>37</v>
      </c>
      <c r="B67" s="104"/>
      <c r="C67" s="105"/>
      <c r="D67" s="101" t="s">
        <v>84</v>
      </c>
      <c r="E67" s="99">
        <v>945</v>
      </c>
      <c r="F67" s="102">
        <v>1991</v>
      </c>
      <c r="G67" s="102">
        <v>1991</v>
      </c>
      <c r="H67" s="102">
        <v>1991</v>
      </c>
      <c r="I67" s="108">
        <v>1991</v>
      </c>
    </row>
    <row r="68" spans="1:9" hidden="1" x14ac:dyDescent="0.25">
      <c r="A68" s="103"/>
      <c r="B68" s="104"/>
      <c r="C68" s="105"/>
      <c r="D68" s="101"/>
      <c r="E68" s="99"/>
      <c r="F68" s="102">
        <v>0</v>
      </c>
      <c r="G68" s="102"/>
      <c r="H68" s="102"/>
      <c r="I68" s="108"/>
    </row>
    <row r="69" spans="1:9" hidden="1" x14ac:dyDescent="0.25">
      <c r="A69" s="103"/>
      <c r="B69" s="104"/>
      <c r="C69" s="105"/>
      <c r="D69" s="101"/>
      <c r="E69" s="99"/>
      <c r="F69" s="102"/>
      <c r="G69" s="102"/>
      <c r="H69" s="102"/>
      <c r="I69" s="102"/>
    </row>
    <row r="70" spans="1:9" hidden="1" x14ac:dyDescent="0.25">
      <c r="A70" s="153"/>
      <c r="B70" s="154"/>
      <c r="C70" s="155"/>
      <c r="D70" s="101"/>
      <c r="E70" s="99"/>
      <c r="F70" s="102"/>
      <c r="G70" s="102"/>
      <c r="H70" s="102"/>
      <c r="I70" s="102"/>
    </row>
    <row r="71" spans="1:9" hidden="1" x14ac:dyDescent="0.25">
      <c r="A71" s="153"/>
      <c r="B71" s="154"/>
      <c r="C71" s="155"/>
      <c r="D71" s="101"/>
      <c r="E71" s="99"/>
      <c r="F71" s="102"/>
      <c r="G71" s="102"/>
      <c r="H71" s="102"/>
      <c r="I71" s="102"/>
    </row>
    <row r="72" spans="1:9" ht="25.5" x14ac:dyDescent="0.25">
      <c r="A72" s="150">
        <v>4</v>
      </c>
      <c r="B72" s="151"/>
      <c r="C72" s="152"/>
      <c r="D72" s="101" t="s">
        <v>36</v>
      </c>
      <c r="E72" s="99">
        <f>SUM(E73:E74)</f>
        <v>31145</v>
      </c>
      <c r="F72" s="102">
        <v>0</v>
      </c>
      <c r="G72" s="102"/>
      <c r="H72" s="102"/>
      <c r="I72" s="108"/>
    </row>
    <row r="73" spans="1:9" ht="25.5" x14ac:dyDescent="0.25">
      <c r="A73" s="103">
        <v>42</v>
      </c>
      <c r="B73" s="104"/>
      <c r="C73" s="105"/>
      <c r="D73" s="101" t="s">
        <v>85</v>
      </c>
      <c r="E73" s="99">
        <v>1650</v>
      </c>
      <c r="F73" s="102">
        <v>0</v>
      </c>
      <c r="G73" s="102"/>
      <c r="H73" s="102"/>
      <c r="I73" s="108"/>
    </row>
    <row r="74" spans="1:9" ht="25.5" x14ac:dyDescent="0.25">
      <c r="A74" s="153">
        <v>45</v>
      </c>
      <c r="B74" s="154"/>
      <c r="C74" s="155"/>
      <c r="D74" s="101" t="s">
        <v>86</v>
      </c>
      <c r="E74" s="99">
        <v>29495</v>
      </c>
      <c r="F74" s="102">
        <v>0</v>
      </c>
      <c r="G74" s="102"/>
      <c r="H74" s="102"/>
      <c r="I74" s="108"/>
    </row>
    <row r="75" spans="1:9" ht="15" customHeight="1" x14ac:dyDescent="0.25">
      <c r="A75" s="159" t="s">
        <v>154</v>
      </c>
      <c r="B75" s="160"/>
      <c r="C75" s="161"/>
      <c r="D75" s="94" t="s">
        <v>158</v>
      </c>
      <c r="E75" s="95">
        <v>19908</v>
      </c>
      <c r="F75" s="106">
        <f>F76+F79</f>
        <v>130319.8</v>
      </c>
      <c r="G75" s="106">
        <f>G76+G79</f>
        <v>228985</v>
      </c>
      <c r="H75" s="106">
        <f t="shared" ref="H75:I75" si="27">H76+H79</f>
        <v>117000</v>
      </c>
      <c r="I75" s="106">
        <f t="shared" si="27"/>
        <v>117000</v>
      </c>
    </row>
    <row r="76" spans="1:9" ht="15" customHeight="1" x14ac:dyDescent="0.25">
      <c r="A76" s="150">
        <v>3</v>
      </c>
      <c r="B76" s="151"/>
      <c r="C76" s="152"/>
      <c r="D76" s="101" t="s">
        <v>33</v>
      </c>
      <c r="E76" s="99">
        <v>12192</v>
      </c>
      <c r="F76" s="102">
        <f>F77+F78</f>
        <v>18334.8</v>
      </c>
      <c r="G76" s="102">
        <f>G77+G78</f>
        <v>117000</v>
      </c>
      <c r="H76" s="102">
        <f t="shared" ref="H76:I76" si="28">H77+H78</f>
        <v>117000</v>
      </c>
      <c r="I76" s="102">
        <f t="shared" si="28"/>
        <v>117000</v>
      </c>
    </row>
    <row r="77" spans="1:9" x14ac:dyDescent="0.25">
      <c r="A77" s="103">
        <v>31</v>
      </c>
      <c r="B77" s="104"/>
      <c r="C77" s="105"/>
      <c r="D77" s="101" t="s">
        <v>34</v>
      </c>
      <c r="E77" s="99">
        <v>12192</v>
      </c>
      <c r="F77" s="102">
        <v>17614.8</v>
      </c>
      <c r="G77" s="102">
        <v>35000</v>
      </c>
      <c r="H77" s="102">
        <v>35000</v>
      </c>
      <c r="I77" s="102">
        <v>35000</v>
      </c>
    </row>
    <row r="78" spans="1:9" x14ac:dyDescent="0.25">
      <c r="A78" s="103">
        <v>32</v>
      </c>
      <c r="B78" s="104"/>
      <c r="C78" s="105"/>
      <c r="D78" s="101" t="s">
        <v>35</v>
      </c>
      <c r="E78" s="99"/>
      <c r="F78" s="102">
        <v>720</v>
      </c>
      <c r="G78" s="102">
        <v>82000</v>
      </c>
      <c r="H78" s="102">
        <v>82000</v>
      </c>
      <c r="I78" s="102">
        <v>82000</v>
      </c>
    </row>
    <row r="79" spans="1:9" ht="25.5" x14ac:dyDescent="0.25">
      <c r="A79" s="150">
        <v>4</v>
      </c>
      <c r="B79" s="151"/>
      <c r="C79" s="152"/>
      <c r="D79" s="101" t="s">
        <v>36</v>
      </c>
      <c r="E79" s="99"/>
      <c r="F79" s="102">
        <f>F80</f>
        <v>111985</v>
      </c>
      <c r="G79" s="102">
        <f>G80</f>
        <v>111985</v>
      </c>
      <c r="H79" s="102"/>
      <c r="I79" s="102"/>
    </row>
    <row r="80" spans="1:9" ht="25.5" x14ac:dyDescent="0.25">
      <c r="A80" s="103">
        <v>42</v>
      </c>
      <c r="B80" s="104"/>
      <c r="C80" s="105"/>
      <c r="D80" s="101" t="s">
        <v>85</v>
      </c>
      <c r="E80" s="99"/>
      <c r="F80" s="102">
        <v>111985</v>
      </c>
      <c r="G80" s="102">
        <v>111985</v>
      </c>
      <c r="H80" s="102">
        <v>0</v>
      </c>
      <c r="I80" s="102">
        <v>0</v>
      </c>
    </row>
    <row r="81" spans="1:9" ht="26.25" customHeight="1" x14ac:dyDescent="0.25">
      <c r="A81" s="159" t="s">
        <v>140</v>
      </c>
      <c r="B81" s="160"/>
      <c r="C81" s="161"/>
      <c r="D81" s="94" t="s">
        <v>141</v>
      </c>
      <c r="E81" s="95">
        <v>73399</v>
      </c>
      <c r="F81" s="106">
        <v>0</v>
      </c>
      <c r="G81" s="106">
        <v>0</v>
      </c>
      <c r="H81" s="102">
        <v>0</v>
      </c>
      <c r="I81" s="108">
        <v>0</v>
      </c>
    </row>
    <row r="82" spans="1:9" ht="15" customHeight="1" x14ac:dyDescent="0.25">
      <c r="A82" s="156" t="s">
        <v>142</v>
      </c>
      <c r="B82" s="157"/>
      <c r="C82" s="158"/>
      <c r="D82" s="98" t="s">
        <v>143</v>
      </c>
      <c r="E82" s="99">
        <v>73399</v>
      </c>
      <c r="F82" s="102">
        <f>SUM(F84)</f>
        <v>0</v>
      </c>
      <c r="G82" s="102">
        <v>0</v>
      </c>
      <c r="H82" s="102">
        <v>0</v>
      </c>
      <c r="I82" s="108">
        <v>0</v>
      </c>
    </row>
    <row r="83" spans="1:9" ht="15" customHeight="1" x14ac:dyDescent="0.25">
      <c r="A83" s="150">
        <v>3</v>
      </c>
      <c r="B83" s="151"/>
      <c r="C83" s="152"/>
      <c r="D83" s="101" t="s">
        <v>33</v>
      </c>
      <c r="E83" s="99">
        <f>SUM(E84:E85)</f>
        <v>40406</v>
      </c>
      <c r="F83" s="102">
        <v>0</v>
      </c>
      <c r="G83" s="102">
        <v>0</v>
      </c>
      <c r="H83" s="102">
        <v>0</v>
      </c>
      <c r="I83" s="108">
        <v>0</v>
      </c>
    </row>
    <row r="84" spans="1:9" x14ac:dyDescent="0.25">
      <c r="A84" s="153">
        <v>31</v>
      </c>
      <c r="B84" s="154"/>
      <c r="C84" s="155"/>
      <c r="D84" s="101" t="s">
        <v>34</v>
      </c>
      <c r="E84" s="99">
        <v>26808</v>
      </c>
      <c r="F84" s="102">
        <v>0</v>
      </c>
      <c r="G84" s="102">
        <v>0</v>
      </c>
      <c r="H84" s="102">
        <v>0</v>
      </c>
      <c r="I84" s="108">
        <v>0</v>
      </c>
    </row>
    <row r="85" spans="1:9" x14ac:dyDescent="0.25">
      <c r="A85" s="153">
        <v>32</v>
      </c>
      <c r="B85" s="154"/>
      <c r="C85" s="155"/>
      <c r="D85" s="101" t="s">
        <v>35</v>
      </c>
      <c r="E85" s="99">
        <v>13598</v>
      </c>
      <c r="F85" s="102">
        <v>0</v>
      </c>
      <c r="G85" s="102">
        <v>0</v>
      </c>
      <c r="H85" s="102">
        <v>0</v>
      </c>
      <c r="I85" s="108">
        <v>0</v>
      </c>
    </row>
    <row r="86" spans="1:9" ht="25.5" x14ac:dyDescent="0.25">
      <c r="A86" s="159" t="s">
        <v>144</v>
      </c>
      <c r="B86" s="160"/>
      <c r="C86" s="161"/>
      <c r="D86" s="94" t="s">
        <v>145</v>
      </c>
      <c r="E86" s="95">
        <v>318239</v>
      </c>
      <c r="F86" s="102">
        <f>SUM(F89:F94)</f>
        <v>0</v>
      </c>
      <c r="G86" s="106">
        <v>0</v>
      </c>
      <c r="H86" s="102">
        <f t="shared" ref="H86:I86" si="29">SUM(H89:H94)</f>
        <v>0</v>
      </c>
      <c r="I86" s="102">
        <f t="shared" si="29"/>
        <v>0</v>
      </c>
    </row>
    <row r="87" spans="1:9" x14ac:dyDescent="0.25">
      <c r="A87" s="156" t="s">
        <v>142</v>
      </c>
      <c r="B87" s="157"/>
      <c r="C87" s="158"/>
      <c r="D87" s="98" t="s">
        <v>143</v>
      </c>
      <c r="E87" s="99">
        <v>288234</v>
      </c>
      <c r="F87" s="102">
        <f>F89+F90+F91+F93</f>
        <v>0</v>
      </c>
      <c r="G87" s="102">
        <v>0</v>
      </c>
      <c r="H87" s="102">
        <v>0</v>
      </c>
      <c r="I87" s="108">
        <v>0</v>
      </c>
    </row>
    <row r="88" spans="1:9" x14ac:dyDescent="0.25">
      <c r="A88" s="150">
        <v>3</v>
      </c>
      <c r="B88" s="151"/>
      <c r="C88" s="152"/>
      <c r="D88" s="101" t="s">
        <v>33</v>
      </c>
      <c r="E88" s="99">
        <f>SUM(E89:E91)</f>
        <v>285392</v>
      </c>
      <c r="F88" s="102"/>
      <c r="G88" s="102"/>
      <c r="H88" s="102"/>
      <c r="I88" s="108"/>
    </row>
    <row r="89" spans="1:9" x14ac:dyDescent="0.25">
      <c r="A89" s="153">
        <v>31</v>
      </c>
      <c r="B89" s="154"/>
      <c r="C89" s="155"/>
      <c r="D89" s="101" t="s">
        <v>34</v>
      </c>
      <c r="E89" s="99">
        <v>0</v>
      </c>
      <c r="F89" s="102">
        <v>0</v>
      </c>
      <c r="G89" s="102">
        <v>0</v>
      </c>
      <c r="H89" s="102">
        <v>0</v>
      </c>
      <c r="I89" s="102">
        <v>0</v>
      </c>
    </row>
    <row r="90" spans="1:9" x14ac:dyDescent="0.25">
      <c r="A90" s="153">
        <v>32</v>
      </c>
      <c r="B90" s="154"/>
      <c r="C90" s="155"/>
      <c r="D90" s="101" t="s">
        <v>35</v>
      </c>
      <c r="E90" s="99">
        <v>3318</v>
      </c>
      <c r="F90" s="102">
        <v>0</v>
      </c>
      <c r="G90" s="102">
        <v>0</v>
      </c>
      <c r="H90" s="102">
        <v>0</v>
      </c>
      <c r="I90" s="102">
        <v>0</v>
      </c>
    </row>
    <row r="91" spans="1:9" ht="25.5" x14ac:dyDescent="0.25">
      <c r="A91" s="103">
        <v>36</v>
      </c>
      <c r="B91" s="104"/>
      <c r="C91" s="105"/>
      <c r="D91" s="101" t="s">
        <v>146</v>
      </c>
      <c r="E91" s="99">
        <v>282074</v>
      </c>
      <c r="F91" s="102">
        <v>0</v>
      </c>
      <c r="G91" s="102">
        <v>0</v>
      </c>
      <c r="H91" s="102">
        <v>0</v>
      </c>
      <c r="I91" s="102">
        <v>0</v>
      </c>
    </row>
    <row r="92" spans="1:9" ht="25.5" x14ac:dyDescent="0.25">
      <c r="A92" s="150">
        <v>4</v>
      </c>
      <c r="B92" s="151"/>
      <c r="C92" s="152"/>
      <c r="D92" s="101" t="s">
        <v>36</v>
      </c>
      <c r="E92" s="99">
        <v>0</v>
      </c>
      <c r="F92" s="102"/>
      <c r="G92" s="102">
        <v>0</v>
      </c>
      <c r="H92" s="102">
        <v>0</v>
      </c>
      <c r="I92" s="102">
        <v>0</v>
      </c>
    </row>
    <row r="93" spans="1:9" ht="25.5" x14ac:dyDescent="0.25">
      <c r="A93" s="103">
        <v>42</v>
      </c>
      <c r="B93" s="104"/>
      <c r="C93" s="105"/>
      <c r="D93" s="101" t="s">
        <v>85</v>
      </c>
      <c r="E93" s="99">
        <v>0</v>
      </c>
      <c r="F93" s="102">
        <v>0</v>
      </c>
      <c r="G93" s="102">
        <v>0</v>
      </c>
      <c r="H93" s="102">
        <v>0</v>
      </c>
      <c r="I93" s="102">
        <v>0</v>
      </c>
    </row>
    <row r="94" spans="1:9" ht="25.5" x14ac:dyDescent="0.25">
      <c r="A94" s="103">
        <v>45</v>
      </c>
      <c r="B94" s="104"/>
      <c r="C94" s="105"/>
      <c r="D94" s="101" t="s">
        <v>86</v>
      </c>
      <c r="E94" s="99">
        <v>0</v>
      </c>
      <c r="F94" s="102">
        <v>0</v>
      </c>
      <c r="G94" s="102">
        <v>0</v>
      </c>
      <c r="H94" s="102">
        <v>0</v>
      </c>
      <c r="I94" s="102">
        <v>0</v>
      </c>
    </row>
    <row r="95" spans="1:9" x14ac:dyDescent="0.25">
      <c r="A95" s="147" t="s">
        <v>155</v>
      </c>
      <c r="B95" s="148"/>
      <c r="C95" s="149"/>
      <c r="D95" s="94" t="s">
        <v>147</v>
      </c>
      <c r="E95" s="95"/>
      <c r="F95" s="95">
        <f>F96+F99</f>
        <v>54229.29</v>
      </c>
      <c r="G95" s="95">
        <f>SUM(G96)</f>
        <v>60000</v>
      </c>
      <c r="H95" s="95">
        <f>SUM(H96)</f>
        <v>60000</v>
      </c>
      <c r="I95" s="95">
        <f>SUM(I96)</f>
        <v>60000</v>
      </c>
    </row>
    <row r="96" spans="1:9" x14ac:dyDescent="0.25">
      <c r="A96" s="150">
        <v>3</v>
      </c>
      <c r="B96" s="151"/>
      <c r="C96" s="152"/>
      <c r="D96" s="101" t="s">
        <v>33</v>
      </c>
      <c r="E96" s="99"/>
      <c r="F96" s="99">
        <f>SUM(F97:F98)</f>
        <v>53091.21</v>
      </c>
      <c r="G96" s="99">
        <f>SUM(G97:G98)</f>
        <v>60000</v>
      </c>
      <c r="H96" s="99">
        <f>SUM(H97:H98)</f>
        <v>60000</v>
      </c>
      <c r="I96" s="99">
        <f>SUM(I97:I98)</f>
        <v>60000</v>
      </c>
    </row>
    <row r="97" spans="1:9" x14ac:dyDescent="0.25">
      <c r="A97" s="153">
        <v>31</v>
      </c>
      <c r="B97" s="154"/>
      <c r="C97" s="155"/>
      <c r="D97" s="101" t="s">
        <v>34</v>
      </c>
      <c r="E97" s="99"/>
      <c r="F97" s="99">
        <v>48055</v>
      </c>
      <c r="G97" s="99">
        <v>58055</v>
      </c>
      <c r="H97" s="99">
        <v>58055</v>
      </c>
      <c r="I97" s="99">
        <v>58055</v>
      </c>
    </row>
    <row r="98" spans="1:9" x14ac:dyDescent="0.25">
      <c r="A98" s="153">
        <v>32</v>
      </c>
      <c r="B98" s="154"/>
      <c r="C98" s="155"/>
      <c r="D98" s="101" t="s">
        <v>35</v>
      </c>
      <c r="E98" s="99"/>
      <c r="F98" s="99">
        <v>5036.21</v>
      </c>
      <c r="G98" s="99">
        <v>1945</v>
      </c>
      <c r="H98" s="99">
        <v>1945</v>
      </c>
      <c r="I98" s="99">
        <v>1945</v>
      </c>
    </row>
    <row r="99" spans="1:9" ht="25.5" x14ac:dyDescent="0.25">
      <c r="A99" s="150">
        <v>4</v>
      </c>
      <c r="B99" s="151"/>
      <c r="C99" s="152"/>
      <c r="D99" s="101" t="s">
        <v>36</v>
      </c>
      <c r="E99" s="99"/>
      <c r="F99" s="99">
        <f>F100</f>
        <v>1138.08</v>
      </c>
      <c r="G99" s="99">
        <v>0</v>
      </c>
      <c r="H99" s="99">
        <v>0</v>
      </c>
      <c r="I99" s="99">
        <v>0</v>
      </c>
    </row>
    <row r="100" spans="1:9" ht="25.5" x14ac:dyDescent="0.25">
      <c r="A100" s="103">
        <v>42</v>
      </c>
      <c r="B100" s="104"/>
      <c r="C100" s="105"/>
      <c r="D100" s="101" t="s">
        <v>85</v>
      </c>
      <c r="E100" s="99"/>
      <c r="F100" s="99">
        <v>1138.08</v>
      </c>
      <c r="G100" s="99">
        <v>0</v>
      </c>
      <c r="H100" s="99">
        <v>0</v>
      </c>
      <c r="I100" s="99">
        <v>0</v>
      </c>
    </row>
    <row r="101" spans="1:9" x14ac:dyDescent="0.25">
      <c r="A101" s="103"/>
      <c r="B101" s="104"/>
      <c r="C101" s="105"/>
      <c r="D101" s="101"/>
      <c r="E101" s="99"/>
      <c r="F101" s="99"/>
      <c r="G101" s="99"/>
      <c r="H101" s="99"/>
      <c r="I101" s="99"/>
    </row>
    <row r="102" spans="1:9" x14ac:dyDescent="0.25">
      <c r="A102" s="147" t="s">
        <v>156</v>
      </c>
      <c r="B102" s="148"/>
      <c r="C102" s="149"/>
      <c r="D102" s="94" t="s">
        <v>104</v>
      </c>
      <c r="E102" s="95">
        <v>0</v>
      </c>
      <c r="F102" s="95">
        <f>F103+F105</f>
        <v>2800</v>
      </c>
      <c r="G102" s="95">
        <v>0</v>
      </c>
      <c r="H102" s="95"/>
      <c r="I102" s="116">
        <v>0</v>
      </c>
    </row>
    <row r="103" spans="1:9" x14ac:dyDescent="0.25">
      <c r="A103" s="150">
        <v>3</v>
      </c>
      <c r="B103" s="151"/>
      <c r="C103" s="152"/>
      <c r="D103" s="101" t="s">
        <v>33</v>
      </c>
      <c r="E103" s="99">
        <v>0</v>
      </c>
      <c r="F103" s="99">
        <f>F104</f>
        <v>600</v>
      </c>
      <c r="G103" s="99">
        <v>0</v>
      </c>
      <c r="H103" s="99">
        <v>0</v>
      </c>
      <c r="I103" s="109">
        <v>0</v>
      </c>
    </row>
    <row r="104" spans="1:9" x14ac:dyDescent="0.25">
      <c r="A104" s="153">
        <v>32</v>
      </c>
      <c r="B104" s="154"/>
      <c r="C104" s="155"/>
      <c r="D104" s="101" t="s">
        <v>35</v>
      </c>
      <c r="E104" s="99">
        <v>0</v>
      </c>
      <c r="F104" s="99">
        <v>600</v>
      </c>
      <c r="G104" s="99">
        <v>0</v>
      </c>
      <c r="H104" s="99">
        <v>0</v>
      </c>
      <c r="I104" s="109">
        <v>0</v>
      </c>
    </row>
    <row r="105" spans="1:9" ht="25.5" x14ac:dyDescent="0.25">
      <c r="A105" s="150">
        <v>4</v>
      </c>
      <c r="B105" s="151"/>
      <c r="C105" s="152"/>
      <c r="D105" s="101" t="s">
        <v>36</v>
      </c>
      <c r="E105" s="99"/>
      <c r="F105" s="99">
        <f>F106</f>
        <v>2200</v>
      </c>
      <c r="G105" s="99">
        <v>0</v>
      </c>
      <c r="H105" s="99">
        <v>0</v>
      </c>
      <c r="I105" s="109">
        <v>0</v>
      </c>
    </row>
    <row r="106" spans="1:9" ht="25.5" x14ac:dyDescent="0.25">
      <c r="A106" s="153">
        <v>45</v>
      </c>
      <c r="B106" s="154"/>
      <c r="C106" s="155"/>
      <c r="D106" s="101" t="s">
        <v>86</v>
      </c>
      <c r="E106" s="99"/>
      <c r="F106" s="99">
        <v>2200</v>
      </c>
      <c r="G106" s="99">
        <v>0</v>
      </c>
      <c r="H106" s="99">
        <v>0</v>
      </c>
      <c r="I106" s="109">
        <v>0</v>
      </c>
    </row>
    <row r="107" spans="1:9" ht="15" customHeight="1" x14ac:dyDescent="0.25">
      <c r="A107" s="147" t="s">
        <v>157</v>
      </c>
      <c r="B107" s="148"/>
      <c r="C107" s="149"/>
      <c r="D107" s="94" t="s">
        <v>104</v>
      </c>
      <c r="E107" s="95">
        <v>0</v>
      </c>
      <c r="F107" s="95">
        <f>F108</f>
        <v>26750</v>
      </c>
      <c r="G107" s="99">
        <v>0</v>
      </c>
      <c r="H107" s="99">
        <v>0</v>
      </c>
      <c r="I107" s="109">
        <v>0</v>
      </c>
    </row>
    <row r="108" spans="1:9" ht="25.5" customHeight="1" x14ac:dyDescent="0.25">
      <c r="A108" s="150">
        <v>4</v>
      </c>
      <c r="B108" s="151"/>
      <c r="C108" s="152"/>
      <c r="D108" s="101" t="s">
        <v>36</v>
      </c>
      <c r="E108" s="99"/>
      <c r="F108" s="99">
        <f>F109</f>
        <v>26750</v>
      </c>
      <c r="G108" s="99">
        <v>0</v>
      </c>
      <c r="H108" s="99">
        <v>0</v>
      </c>
      <c r="I108" s="109">
        <v>0</v>
      </c>
    </row>
    <row r="109" spans="1:9" ht="25.5" x14ac:dyDescent="0.25">
      <c r="A109" s="153">
        <v>42</v>
      </c>
      <c r="B109" s="154"/>
      <c r="C109" s="155"/>
      <c r="D109" s="101" t="s">
        <v>36</v>
      </c>
      <c r="E109" s="99"/>
      <c r="F109" s="99">
        <v>26750</v>
      </c>
      <c r="G109" s="99">
        <v>0</v>
      </c>
      <c r="H109" s="99">
        <v>0</v>
      </c>
      <c r="I109" s="109">
        <v>0</v>
      </c>
    </row>
    <row r="110" spans="1:9" x14ac:dyDescent="0.25">
      <c r="E110" s="110"/>
      <c r="F110" s="110"/>
      <c r="G110" s="110"/>
    </row>
    <row r="111" spans="1:9" x14ac:dyDescent="0.25">
      <c r="E111" s="110"/>
      <c r="F111" s="110"/>
      <c r="G111" s="110"/>
      <c r="H111" s="110"/>
      <c r="I111" s="110"/>
    </row>
    <row r="112" spans="1:9" x14ac:dyDescent="0.25">
      <c r="E112" s="110"/>
      <c r="F112" s="110"/>
      <c r="G112" s="110"/>
      <c r="H112" s="110"/>
      <c r="I112" s="110"/>
    </row>
    <row r="113" spans="5:5" x14ac:dyDescent="0.25">
      <c r="E113" s="110"/>
    </row>
    <row r="114" spans="5:5" x14ac:dyDescent="0.25">
      <c r="E114" s="110"/>
    </row>
    <row r="115" spans="5:5" x14ac:dyDescent="0.25">
      <c r="E115" s="110"/>
    </row>
    <row r="117" spans="5:5" x14ac:dyDescent="0.25">
      <c r="E117" s="110"/>
    </row>
  </sheetData>
  <mergeCells count="76">
    <mergeCell ref="A106:C106"/>
    <mergeCell ref="A27:C27"/>
    <mergeCell ref="A23:C23"/>
    <mergeCell ref="A24:C24"/>
    <mergeCell ref="A95:C95"/>
    <mergeCell ref="A96:C96"/>
    <mergeCell ref="A97:C97"/>
    <mergeCell ref="A98:C98"/>
    <mergeCell ref="A102:C102"/>
    <mergeCell ref="A105:C105"/>
    <mergeCell ref="A86:C86"/>
    <mergeCell ref="A87:C87"/>
    <mergeCell ref="A88:C88"/>
    <mergeCell ref="A89:C89"/>
    <mergeCell ref="A90:C90"/>
    <mergeCell ref="A92:C92"/>
    <mergeCell ref="A85:C85"/>
    <mergeCell ref="A65:C65"/>
    <mergeCell ref="A70:C70"/>
    <mergeCell ref="A71:C71"/>
    <mergeCell ref="A72:C72"/>
    <mergeCell ref="A74:C74"/>
    <mergeCell ref="A75:C75"/>
    <mergeCell ref="A76:C76"/>
    <mergeCell ref="A81:C81"/>
    <mergeCell ref="A82:C82"/>
    <mergeCell ref="A83:C83"/>
    <mergeCell ref="A84:C84"/>
    <mergeCell ref="A64:C64"/>
    <mergeCell ref="A41:C41"/>
    <mergeCell ref="A42:C42"/>
    <mergeCell ref="A43:C43"/>
    <mergeCell ref="A44:C44"/>
    <mergeCell ref="A45:C45"/>
    <mergeCell ref="A46:C46"/>
    <mergeCell ref="A58:C58"/>
    <mergeCell ref="A59:C59"/>
    <mergeCell ref="A60:C60"/>
    <mergeCell ref="A62:C62"/>
    <mergeCell ref="A63:C63"/>
    <mergeCell ref="A15:C15"/>
    <mergeCell ref="A16:C16"/>
    <mergeCell ref="A17:C17"/>
    <mergeCell ref="A40:C40"/>
    <mergeCell ref="A28:C28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1:I1"/>
    <mergeCell ref="A3:I3"/>
    <mergeCell ref="A5:C5"/>
    <mergeCell ref="A6:C6"/>
    <mergeCell ref="A7:C7"/>
    <mergeCell ref="A107:C107"/>
    <mergeCell ref="A108:C108"/>
    <mergeCell ref="A109:C109"/>
    <mergeCell ref="A8:C8"/>
    <mergeCell ref="A79:C79"/>
    <mergeCell ref="A99:C99"/>
    <mergeCell ref="A103:C103"/>
    <mergeCell ref="A104:C104"/>
    <mergeCell ref="A52:C52"/>
    <mergeCell ref="A18:C18"/>
    <mergeCell ref="A19:C19"/>
    <mergeCell ref="A20:C20"/>
    <mergeCell ref="A22:C22"/>
    <mergeCell ref="A9:C9"/>
    <mergeCell ref="A10:C10"/>
    <mergeCell ref="A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2024-12-27T11:41:10Z</dcterms:modified>
</cp:coreProperties>
</file>